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brey Scarborough\Desktop\"/>
    </mc:Choice>
  </mc:AlternateContent>
  <xr:revisionPtr revIDLastSave="0" documentId="13_ncr:1_{8B1546EB-2675-44F2-AAF0-FCEB9862C3CC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2025-05-07 CRWG" sheetId="2" r:id="rId1"/>
  </sheets>
  <definedNames>
    <definedName name="_xlnm._FilterDatabase" localSheetId="0" hidden="1">'2025-05-07 CRWG'!$A$7:$AZ$7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" i="2" l="1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8" i="2"/>
  <c r="AQ320" i="2" l="1"/>
  <c r="AL320" i="2"/>
  <c r="AE320" i="2"/>
  <c r="V320" i="2"/>
  <c r="P320" i="2"/>
  <c r="K320" i="2"/>
  <c r="AQ319" i="2"/>
  <c r="AL319" i="2"/>
  <c r="AE319" i="2"/>
  <c r="V319" i="2"/>
  <c r="P319" i="2"/>
  <c r="K319" i="2"/>
  <c r="AQ318" i="2"/>
  <c r="AL318" i="2"/>
  <c r="AE318" i="2"/>
  <c r="V318" i="2"/>
  <c r="P318" i="2"/>
  <c r="K318" i="2"/>
  <c r="AQ317" i="2"/>
  <c r="AL317" i="2"/>
  <c r="AE317" i="2"/>
  <c r="V317" i="2"/>
  <c r="P317" i="2"/>
  <c r="R317" i="2" s="1"/>
  <c r="K317" i="2"/>
  <c r="AQ316" i="2"/>
  <c r="AL316" i="2"/>
  <c r="AE316" i="2"/>
  <c r="V316" i="2"/>
  <c r="P316" i="2"/>
  <c r="R316" i="2" s="1"/>
  <c r="K316" i="2"/>
  <c r="AQ315" i="2"/>
  <c r="AL315" i="2"/>
  <c r="AE315" i="2"/>
  <c r="V315" i="2"/>
  <c r="P315" i="2"/>
  <c r="R315" i="2" s="1"/>
  <c r="K315" i="2"/>
  <c r="AQ314" i="2"/>
  <c r="AL314" i="2"/>
  <c r="AE314" i="2"/>
  <c r="V314" i="2"/>
  <c r="P314" i="2"/>
  <c r="R314" i="2" s="1"/>
  <c r="K314" i="2"/>
  <c r="L314" i="2" s="1"/>
  <c r="AQ313" i="2"/>
  <c r="AL313" i="2"/>
  <c r="AE313" i="2"/>
  <c r="V313" i="2"/>
  <c r="P313" i="2"/>
  <c r="R313" i="2" s="1"/>
  <c r="K313" i="2"/>
  <c r="L313" i="2" s="1"/>
  <c r="AQ312" i="2"/>
  <c r="AL312" i="2"/>
  <c r="AE312" i="2"/>
  <c r="V312" i="2"/>
  <c r="P312" i="2"/>
  <c r="AF312" i="2" s="1"/>
  <c r="K312" i="2"/>
  <c r="L312" i="2" s="1"/>
  <c r="AQ311" i="2"/>
  <c r="AL311" i="2"/>
  <c r="AE311" i="2"/>
  <c r="V311" i="2"/>
  <c r="P311" i="2"/>
  <c r="R311" i="2" s="1"/>
  <c r="K311" i="2"/>
  <c r="L311" i="2" s="1"/>
  <c r="AQ310" i="2"/>
  <c r="AL310" i="2"/>
  <c r="AE310" i="2"/>
  <c r="V310" i="2"/>
  <c r="P310" i="2"/>
  <c r="R310" i="2" s="1"/>
  <c r="K310" i="2"/>
  <c r="AQ309" i="2"/>
  <c r="AL309" i="2"/>
  <c r="AE309" i="2"/>
  <c r="V309" i="2"/>
  <c r="R309" i="2"/>
  <c r="P309" i="2"/>
  <c r="K309" i="2"/>
  <c r="AQ308" i="2"/>
  <c r="AL308" i="2"/>
  <c r="AF308" i="2"/>
  <c r="AE308" i="2"/>
  <c r="V308" i="2"/>
  <c r="P308" i="2"/>
  <c r="R308" i="2" s="1"/>
  <c r="K308" i="2"/>
  <c r="L308" i="2" s="1"/>
  <c r="AQ307" i="2"/>
  <c r="AL307" i="2"/>
  <c r="AE307" i="2"/>
  <c r="V307" i="2"/>
  <c r="P307" i="2"/>
  <c r="R307" i="2" s="1"/>
  <c r="L307" i="2"/>
  <c r="K307" i="2"/>
  <c r="AQ306" i="2"/>
  <c r="AL306" i="2"/>
  <c r="AE306" i="2"/>
  <c r="V306" i="2"/>
  <c r="R306" i="2"/>
  <c r="P306" i="2"/>
  <c r="AF306" i="2" s="1"/>
  <c r="K306" i="2"/>
  <c r="L306" i="2" s="1"/>
  <c r="AQ305" i="2"/>
  <c r="AL305" i="2"/>
  <c r="AE305" i="2"/>
  <c r="V305" i="2"/>
  <c r="P305" i="2"/>
  <c r="K305" i="2"/>
  <c r="L305" i="2" s="1"/>
  <c r="AQ304" i="2"/>
  <c r="AL304" i="2"/>
  <c r="AE304" i="2"/>
  <c r="V304" i="2"/>
  <c r="P304" i="2"/>
  <c r="K304" i="2"/>
  <c r="L304" i="2" s="1"/>
  <c r="AQ303" i="2"/>
  <c r="AL303" i="2"/>
  <c r="AE303" i="2"/>
  <c r="V303" i="2"/>
  <c r="R303" i="2"/>
  <c r="P303" i="2"/>
  <c r="AF303" i="2" s="1"/>
  <c r="L303" i="2"/>
  <c r="K303" i="2"/>
  <c r="AQ302" i="2"/>
  <c r="AL302" i="2"/>
  <c r="AE302" i="2"/>
  <c r="V302" i="2"/>
  <c r="P302" i="2"/>
  <c r="R302" i="2" s="1"/>
  <c r="K302" i="2"/>
  <c r="L302" i="2" s="1"/>
  <c r="AQ301" i="2"/>
  <c r="AL301" i="2"/>
  <c r="AE301" i="2"/>
  <c r="V301" i="2"/>
  <c r="P301" i="2"/>
  <c r="R301" i="2" s="1"/>
  <c r="K301" i="2"/>
  <c r="AQ300" i="2"/>
  <c r="AL300" i="2"/>
  <c r="AE300" i="2"/>
  <c r="V300" i="2"/>
  <c r="P300" i="2"/>
  <c r="K300" i="2"/>
  <c r="L300" i="2" s="1"/>
  <c r="AQ299" i="2"/>
  <c r="AL299" i="2"/>
  <c r="AE299" i="2"/>
  <c r="V299" i="2"/>
  <c r="P299" i="2"/>
  <c r="K299" i="2"/>
  <c r="AQ298" i="2"/>
  <c r="AL298" i="2"/>
  <c r="AE298" i="2"/>
  <c r="V298" i="2"/>
  <c r="P298" i="2"/>
  <c r="R298" i="2" s="1"/>
  <c r="K298" i="2"/>
  <c r="AF298" i="2" s="1"/>
  <c r="AQ297" i="2"/>
  <c r="AL297" i="2"/>
  <c r="AE297" i="2"/>
  <c r="V297" i="2"/>
  <c r="P297" i="2"/>
  <c r="R297" i="2" s="1"/>
  <c r="K297" i="2"/>
  <c r="AQ296" i="2"/>
  <c r="AL296" i="2"/>
  <c r="AE296" i="2"/>
  <c r="V296" i="2"/>
  <c r="P296" i="2"/>
  <c r="AF296" i="2" s="1"/>
  <c r="K296" i="2"/>
  <c r="AQ295" i="2"/>
  <c r="AL295" i="2"/>
  <c r="AE295" i="2"/>
  <c r="V295" i="2"/>
  <c r="P295" i="2"/>
  <c r="K295" i="2"/>
  <c r="AQ294" i="2"/>
  <c r="AL294" i="2"/>
  <c r="AE294" i="2"/>
  <c r="V294" i="2"/>
  <c r="P294" i="2"/>
  <c r="R294" i="2" s="1"/>
  <c r="K294" i="2"/>
  <c r="AQ293" i="2"/>
  <c r="AL293" i="2"/>
  <c r="AE293" i="2"/>
  <c r="V293" i="2"/>
  <c r="P293" i="2"/>
  <c r="R293" i="2" s="1"/>
  <c r="K293" i="2"/>
  <c r="L293" i="2" s="1"/>
  <c r="AQ292" i="2"/>
  <c r="AL292" i="2"/>
  <c r="AE292" i="2"/>
  <c r="V292" i="2"/>
  <c r="P292" i="2"/>
  <c r="R292" i="2" s="1"/>
  <c r="K292" i="2"/>
  <c r="AQ291" i="2"/>
  <c r="AL291" i="2"/>
  <c r="AE291" i="2"/>
  <c r="V291" i="2"/>
  <c r="P291" i="2"/>
  <c r="R291" i="2" s="1"/>
  <c r="K291" i="2"/>
  <c r="L291" i="2" s="1"/>
  <c r="AQ290" i="2"/>
  <c r="AL290" i="2"/>
  <c r="AE290" i="2"/>
  <c r="V290" i="2"/>
  <c r="P290" i="2"/>
  <c r="K290" i="2"/>
  <c r="AQ289" i="2"/>
  <c r="AL289" i="2"/>
  <c r="AE289" i="2"/>
  <c r="V289" i="2"/>
  <c r="P289" i="2"/>
  <c r="R289" i="2" s="1"/>
  <c r="K289" i="2"/>
  <c r="L289" i="2" s="1"/>
  <c r="AQ288" i="2"/>
  <c r="AL288" i="2"/>
  <c r="AE288" i="2"/>
  <c r="V288" i="2"/>
  <c r="P288" i="2"/>
  <c r="K288" i="2"/>
  <c r="AQ287" i="2"/>
  <c r="AL287" i="2"/>
  <c r="AE287" i="2"/>
  <c r="V287" i="2"/>
  <c r="P287" i="2"/>
  <c r="K287" i="2"/>
  <c r="L287" i="2" s="1"/>
  <c r="AQ286" i="2"/>
  <c r="AL286" i="2"/>
  <c r="AE286" i="2"/>
  <c r="V286" i="2"/>
  <c r="P286" i="2"/>
  <c r="AF286" i="2" s="1"/>
  <c r="K286" i="2"/>
  <c r="AQ285" i="2"/>
  <c r="AL285" i="2"/>
  <c r="AE285" i="2"/>
  <c r="V285" i="2"/>
  <c r="P285" i="2"/>
  <c r="R285" i="2" s="1"/>
  <c r="K285" i="2"/>
  <c r="AQ284" i="2"/>
  <c r="AL284" i="2"/>
  <c r="AE284" i="2"/>
  <c r="V284" i="2"/>
  <c r="P284" i="2"/>
  <c r="R284" i="2" s="1"/>
  <c r="K284" i="2"/>
  <c r="L284" i="2" s="1"/>
  <c r="AQ283" i="2"/>
  <c r="AL283" i="2"/>
  <c r="AE283" i="2"/>
  <c r="V283" i="2"/>
  <c r="P283" i="2"/>
  <c r="K283" i="2"/>
  <c r="L283" i="2" s="1"/>
  <c r="AQ282" i="2"/>
  <c r="AL282" i="2"/>
  <c r="AE282" i="2"/>
  <c r="V282" i="2"/>
  <c r="P282" i="2"/>
  <c r="R282" i="2" s="1"/>
  <c r="K282" i="2"/>
  <c r="AQ281" i="2"/>
  <c r="AL281" i="2"/>
  <c r="AE281" i="2"/>
  <c r="V281" i="2"/>
  <c r="P281" i="2"/>
  <c r="R281" i="2" s="1"/>
  <c r="K281" i="2"/>
  <c r="AQ280" i="2"/>
  <c r="AL280" i="2"/>
  <c r="AE280" i="2"/>
  <c r="V280" i="2"/>
  <c r="P280" i="2"/>
  <c r="K280" i="2"/>
  <c r="AQ279" i="2"/>
  <c r="AL279" i="2"/>
  <c r="AE279" i="2"/>
  <c r="V279" i="2"/>
  <c r="P279" i="2"/>
  <c r="R279" i="2" s="1"/>
  <c r="K279" i="2"/>
  <c r="L279" i="2" s="1"/>
  <c r="AQ278" i="2"/>
  <c r="AL278" i="2"/>
  <c r="AE278" i="2"/>
  <c r="V278" i="2"/>
  <c r="P278" i="2"/>
  <c r="AF278" i="2" s="1"/>
  <c r="K278" i="2"/>
  <c r="AQ277" i="2"/>
  <c r="AL277" i="2"/>
  <c r="AE277" i="2"/>
  <c r="V277" i="2"/>
  <c r="P277" i="2"/>
  <c r="K277" i="2"/>
  <c r="L277" i="2" s="1"/>
  <c r="AQ276" i="2"/>
  <c r="AL276" i="2"/>
  <c r="AE276" i="2"/>
  <c r="V276" i="2"/>
  <c r="R276" i="2"/>
  <c r="P276" i="2"/>
  <c r="K276" i="2"/>
  <c r="AQ275" i="2"/>
  <c r="AL275" i="2"/>
  <c r="AE275" i="2"/>
  <c r="V275" i="2"/>
  <c r="P275" i="2"/>
  <c r="R275" i="2" s="1"/>
  <c r="K275" i="2"/>
  <c r="L275" i="2" s="1"/>
  <c r="AQ274" i="2"/>
  <c r="AL274" i="2"/>
  <c r="AE274" i="2"/>
  <c r="V274" i="2"/>
  <c r="P274" i="2"/>
  <c r="R274" i="2" s="1"/>
  <c r="K274" i="2"/>
  <c r="AQ273" i="2"/>
  <c r="AL273" i="2"/>
  <c r="AE273" i="2"/>
  <c r="V273" i="2"/>
  <c r="P273" i="2"/>
  <c r="K273" i="2"/>
  <c r="L273" i="2" s="1"/>
  <c r="AQ272" i="2"/>
  <c r="AL272" i="2"/>
  <c r="AE272" i="2"/>
  <c r="V272" i="2"/>
  <c r="P272" i="2"/>
  <c r="R272" i="2" s="1"/>
  <c r="K272" i="2"/>
  <c r="AQ271" i="2"/>
  <c r="AL271" i="2"/>
  <c r="AE271" i="2"/>
  <c r="V271" i="2"/>
  <c r="P271" i="2"/>
  <c r="R271" i="2" s="1"/>
  <c r="K271" i="2"/>
  <c r="L271" i="2" s="1"/>
  <c r="AQ270" i="2"/>
  <c r="AL270" i="2"/>
  <c r="AE270" i="2"/>
  <c r="V270" i="2"/>
  <c r="P270" i="2"/>
  <c r="K270" i="2"/>
  <c r="L270" i="2" s="1"/>
  <c r="AQ269" i="2"/>
  <c r="AL269" i="2"/>
  <c r="AE269" i="2"/>
  <c r="V269" i="2"/>
  <c r="P269" i="2"/>
  <c r="K269" i="2"/>
  <c r="AQ268" i="2"/>
  <c r="AL268" i="2"/>
  <c r="AE268" i="2"/>
  <c r="V268" i="2"/>
  <c r="P268" i="2"/>
  <c r="K268" i="2"/>
  <c r="AQ267" i="2"/>
  <c r="AL267" i="2"/>
  <c r="AE267" i="2"/>
  <c r="V267" i="2"/>
  <c r="P267" i="2"/>
  <c r="K267" i="2"/>
  <c r="AQ266" i="2"/>
  <c r="AL266" i="2"/>
  <c r="AE266" i="2"/>
  <c r="V266" i="2"/>
  <c r="P266" i="2"/>
  <c r="R266" i="2" s="1"/>
  <c r="K266" i="2"/>
  <c r="AQ265" i="2"/>
  <c r="AL265" i="2"/>
  <c r="AE265" i="2"/>
  <c r="V265" i="2"/>
  <c r="P265" i="2"/>
  <c r="K265" i="2"/>
  <c r="L265" i="2" s="1"/>
  <c r="AQ264" i="2"/>
  <c r="AL264" i="2"/>
  <c r="AE264" i="2"/>
  <c r="V264" i="2"/>
  <c r="P264" i="2"/>
  <c r="R264" i="2" s="1"/>
  <c r="K264" i="2"/>
  <c r="L264" i="2" s="1"/>
  <c r="AQ263" i="2"/>
  <c r="AL263" i="2"/>
  <c r="AE263" i="2"/>
  <c r="V263" i="2"/>
  <c r="P263" i="2"/>
  <c r="R263" i="2" s="1"/>
  <c r="K263" i="2"/>
  <c r="L263" i="2" s="1"/>
  <c r="AQ262" i="2"/>
  <c r="AL262" i="2"/>
  <c r="AE262" i="2"/>
  <c r="V262" i="2"/>
  <c r="P262" i="2"/>
  <c r="K262" i="2"/>
  <c r="L262" i="2" s="1"/>
  <c r="AQ261" i="2"/>
  <c r="AL261" i="2"/>
  <c r="AE261" i="2"/>
  <c r="V261" i="2"/>
  <c r="P261" i="2"/>
  <c r="K261" i="2"/>
  <c r="L261" i="2" s="1"/>
  <c r="AQ260" i="2"/>
  <c r="AL260" i="2"/>
  <c r="AE260" i="2"/>
  <c r="V260" i="2"/>
  <c r="P260" i="2"/>
  <c r="R260" i="2" s="1"/>
  <c r="L260" i="2"/>
  <c r="K260" i="2"/>
  <c r="AQ259" i="2"/>
  <c r="AL259" i="2"/>
  <c r="AE259" i="2"/>
  <c r="V259" i="2"/>
  <c r="P259" i="2"/>
  <c r="L259" i="2"/>
  <c r="K259" i="2"/>
  <c r="AQ258" i="2"/>
  <c r="AL258" i="2"/>
  <c r="AE258" i="2"/>
  <c r="V258" i="2"/>
  <c r="P258" i="2"/>
  <c r="R258" i="2" s="1"/>
  <c r="K258" i="2"/>
  <c r="L258" i="2" s="1"/>
  <c r="AQ257" i="2"/>
  <c r="AL257" i="2"/>
  <c r="AE257" i="2"/>
  <c r="V257" i="2"/>
  <c r="P257" i="2"/>
  <c r="K257" i="2"/>
  <c r="AQ256" i="2"/>
  <c r="AL256" i="2"/>
  <c r="AE256" i="2"/>
  <c r="V256" i="2"/>
  <c r="P256" i="2"/>
  <c r="K256" i="2"/>
  <c r="AQ255" i="2"/>
  <c r="AL255" i="2"/>
  <c r="AE255" i="2"/>
  <c r="V255" i="2"/>
  <c r="P255" i="2"/>
  <c r="K255" i="2"/>
  <c r="L255" i="2" s="1"/>
  <c r="AQ254" i="2"/>
  <c r="AL254" i="2"/>
  <c r="AE254" i="2"/>
  <c r="V254" i="2"/>
  <c r="P254" i="2"/>
  <c r="R254" i="2" s="1"/>
  <c r="AD254" i="2" s="1"/>
  <c r="K254" i="2"/>
  <c r="AQ253" i="2"/>
  <c r="AL253" i="2"/>
  <c r="AE253" i="2"/>
  <c r="V253" i="2"/>
  <c r="P253" i="2"/>
  <c r="K253" i="2"/>
  <c r="AQ252" i="2"/>
  <c r="AL252" i="2"/>
  <c r="AE252" i="2"/>
  <c r="V252" i="2"/>
  <c r="P252" i="2"/>
  <c r="K252" i="2"/>
  <c r="L252" i="2" s="1"/>
  <c r="AQ251" i="2"/>
  <c r="AL251" i="2"/>
  <c r="AE251" i="2"/>
  <c r="V251" i="2"/>
  <c r="P251" i="2"/>
  <c r="K251" i="2"/>
  <c r="AQ250" i="2"/>
  <c r="AL250" i="2"/>
  <c r="AE250" i="2"/>
  <c r="V250" i="2"/>
  <c r="P250" i="2"/>
  <c r="R250" i="2" s="1"/>
  <c r="K250" i="2"/>
  <c r="AF250" i="2" s="1"/>
  <c r="AQ249" i="2"/>
  <c r="AL249" i="2"/>
  <c r="AE249" i="2"/>
  <c r="V249" i="2"/>
  <c r="P249" i="2"/>
  <c r="R249" i="2" s="1"/>
  <c r="K249" i="2"/>
  <c r="AQ248" i="2"/>
  <c r="AL248" i="2"/>
  <c r="AF248" i="2"/>
  <c r="AE248" i="2"/>
  <c r="V248" i="2"/>
  <c r="P248" i="2"/>
  <c r="R248" i="2" s="1"/>
  <c r="K248" i="2"/>
  <c r="AQ247" i="2"/>
  <c r="AL247" i="2"/>
  <c r="AE247" i="2"/>
  <c r="V247" i="2"/>
  <c r="P247" i="2"/>
  <c r="K247" i="2"/>
  <c r="L247" i="2" s="1"/>
  <c r="AQ246" i="2"/>
  <c r="AL246" i="2"/>
  <c r="AE246" i="2"/>
  <c r="V246" i="2"/>
  <c r="P246" i="2"/>
  <c r="R246" i="2" s="1"/>
  <c r="K246" i="2"/>
  <c r="AQ245" i="2"/>
  <c r="AL245" i="2"/>
  <c r="AE245" i="2"/>
  <c r="V245" i="2"/>
  <c r="P245" i="2"/>
  <c r="AF245" i="2" s="1"/>
  <c r="K245" i="2"/>
  <c r="L245" i="2" s="1"/>
  <c r="AQ244" i="2"/>
  <c r="AL244" i="2"/>
  <c r="AE244" i="2"/>
  <c r="V244" i="2"/>
  <c r="P244" i="2"/>
  <c r="R244" i="2" s="1"/>
  <c r="K244" i="2"/>
  <c r="L244" i="2" s="1"/>
  <c r="AQ243" i="2"/>
  <c r="AL243" i="2"/>
  <c r="AE243" i="2"/>
  <c r="V243" i="2"/>
  <c r="AC243" i="2" s="1"/>
  <c r="P243" i="2"/>
  <c r="R243" i="2" s="1"/>
  <c r="L243" i="2"/>
  <c r="K243" i="2"/>
  <c r="AQ242" i="2"/>
  <c r="AL242" i="2"/>
  <c r="AE242" i="2"/>
  <c r="V242" i="2"/>
  <c r="P242" i="2"/>
  <c r="K242" i="2"/>
  <c r="L242" i="2" s="1"/>
  <c r="AQ241" i="2"/>
  <c r="AL241" i="2"/>
  <c r="AE241" i="2"/>
  <c r="V241" i="2"/>
  <c r="P241" i="2"/>
  <c r="K241" i="2"/>
  <c r="L241" i="2" s="1"/>
  <c r="AQ240" i="2"/>
  <c r="AL240" i="2"/>
  <c r="AE240" i="2"/>
  <c r="V240" i="2"/>
  <c r="P240" i="2"/>
  <c r="R240" i="2" s="1"/>
  <c r="K240" i="2"/>
  <c r="L240" i="2" s="1"/>
  <c r="AQ239" i="2"/>
  <c r="AL239" i="2"/>
  <c r="AE239" i="2"/>
  <c r="V239" i="2"/>
  <c r="P239" i="2"/>
  <c r="K239" i="2"/>
  <c r="L239" i="2" s="1"/>
  <c r="AQ238" i="2"/>
  <c r="AL238" i="2"/>
  <c r="AE238" i="2"/>
  <c r="V238" i="2"/>
  <c r="P238" i="2"/>
  <c r="R238" i="2" s="1"/>
  <c r="K238" i="2"/>
  <c r="AQ237" i="2"/>
  <c r="AL237" i="2"/>
  <c r="AE237" i="2"/>
  <c r="V237" i="2"/>
  <c r="P237" i="2"/>
  <c r="R237" i="2" s="1"/>
  <c r="K237" i="2"/>
  <c r="AQ236" i="2"/>
  <c r="AL236" i="2"/>
  <c r="AE236" i="2"/>
  <c r="V236" i="2"/>
  <c r="P236" i="2"/>
  <c r="R236" i="2" s="1"/>
  <c r="K236" i="2"/>
  <c r="AQ235" i="2"/>
  <c r="AL235" i="2"/>
  <c r="AE235" i="2"/>
  <c r="V235" i="2"/>
  <c r="P235" i="2"/>
  <c r="K235" i="2"/>
  <c r="L235" i="2" s="1"/>
  <c r="AQ234" i="2"/>
  <c r="AL234" i="2"/>
  <c r="AE234" i="2"/>
  <c r="V234" i="2"/>
  <c r="P234" i="2"/>
  <c r="K234" i="2"/>
  <c r="L234" i="2" s="1"/>
  <c r="AQ233" i="2"/>
  <c r="AL233" i="2"/>
  <c r="AE233" i="2"/>
  <c r="V233" i="2"/>
  <c r="P233" i="2"/>
  <c r="R233" i="2" s="1"/>
  <c r="K233" i="2"/>
  <c r="AQ232" i="2"/>
  <c r="AL232" i="2"/>
  <c r="AE232" i="2"/>
  <c r="V232" i="2"/>
  <c r="P232" i="2"/>
  <c r="R232" i="2" s="1"/>
  <c r="K232" i="2"/>
  <c r="AQ231" i="2"/>
  <c r="AL231" i="2"/>
  <c r="AE231" i="2"/>
  <c r="V231" i="2"/>
  <c r="P231" i="2"/>
  <c r="R231" i="2" s="1"/>
  <c r="AD231" i="2" s="1"/>
  <c r="K231" i="2"/>
  <c r="L231" i="2" s="1"/>
  <c r="AQ230" i="2"/>
  <c r="AL230" i="2"/>
  <c r="AE230" i="2"/>
  <c r="V230" i="2"/>
  <c r="P230" i="2"/>
  <c r="K230" i="2"/>
  <c r="AQ229" i="2"/>
  <c r="AL229" i="2"/>
  <c r="AE229" i="2"/>
  <c r="V229" i="2"/>
  <c r="P229" i="2"/>
  <c r="K229" i="2"/>
  <c r="L229" i="2" s="1"/>
  <c r="AQ228" i="2"/>
  <c r="AL228" i="2"/>
  <c r="AE228" i="2"/>
  <c r="V228" i="2"/>
  <c r="P228" i="2"/>
  <c r="K228" i="2"/>
  <c r="L228" i="2" s="1"/>
  <c r="AQ227" i="2"/>
  <c r="AL227" i="2"/>
  <c r="AE227" i="2"/>
  <c r="V227" i="2"/>
  <c r="P227" i="2"/>
  <c r="R227" i="2" s="1"/>
  <c r="K227" i="2"/>
  <c r="L227" i="2" s="1"/>
  <c r="AQ226" i="2"/>
  <c r="AL226" i="2"/>
  <c r="AE226" i="2"/>
  <c r="V226" i="2"/>
  <c r="P226" i="2"/>
  <c r="R226" i="2" s="1"/>
  <c r="K226" i="2"/>
  <c r="AQ225" i="2"/>
  <c r="AL225" i="2"/>
  <c r="AE225" i="2"/>
  <c r="V225" i="2"/>
  <c r="P225" i="2"/>
  <c r="R225" i="2" s="1"/>
  <c r="K225" i="2"/>
  <c r="L225" i="2" s="1"/>
  <c r="AQ224" i="2"/>
  <c r="AL224" i="2"/>
  <c r="AE224" i="2"/>
  <c r="V224" i="2"/>
  <c r="R224" i="2"/>
  <c r="P224" i="2"/>
  <c r="K224" i="2"/>
  <c r="L224" i="2" s="1"/>
  <c r="AQ223" i="2"/>
  <c r="AL223" i="2"/>
  <c r="AE223" i="2"/>
  <c r="V223" i="2"/>
  <c r="P223" i="2"/>
  <c r="R223" i="2" s="1"/>
  <c r="K223" i="2"/>
  <c r="L223" i="2" s="1"/>
  <c r="AQ222" i="2"/>
  <c r="AL222" i="2"/>
  <c r="AE222" i="2"/>
  <c r="V222" i="2"/>
  <c r="P222" i="2"/>
  <c r="K222" i="2"/>
  <c r="L222" i="2" s="1"/>
  <c r="AQ221" i="2"/>
  <c r="AL221" i="2"/>
  <c r="AE221" i="2"/>
  <c r="V221" i="2"/>
  <c r="P221" i="2"/>
  <c r="K221" i="2"/>
  <c r="AQ220" i="2"/>
  <c r="AL220" i="2"/>
  <c r="AE220" i="2"/>
  <c r="V220" i="2"/>
  <c r="P220" i="2"/>
  <c r="K220" i="2"/>
  <c r="AQ219" i="2"/>
  <c r="AL219" i="2"/>
  <c r="AE219" i="2"/>
  <c r="V219" i="2"/>
  <c r="P219" i="2"/>
  <c r="R219" i="2" s="1"/>
  <c r="K219" i="2"/>
  <c r="AQ218" i="2"/>
  <c r="AL218" i="2"/>
  <c r="AF218" i="2"/>
  <c r="AE218" i="2"/>
  <c r="V218" i="2"/>
  <c r="P218" i="2"/>
  <c r="R218" i="2" s="1"/>
  <c r="K218" i="2"/>
  <c r="AQ217" i="2"/>
  <c r="AL217" i="2"/>
  <c r="AE217" i="2"/>
  <c r="V217" i="2"/>
  <c r="P217" i="2"/>
  <c r="K217" i="2"/>
  <c r="AQ216" i="2"/>
  <c r="AL216" i="2"/>
  <c r="AE216" i="2"/>
  <c r="V216" i="2"/>
  <c r="P216" i="2"/>
  <c r="R216" i="2" s="1"/>
  <c r="K216" i="2"/>
  <c r="AQ215" i="2"/>
  <c r="AL215" i="2"/>
  <c r="AE215" i="2"/>
  <c r="V215" i="2"/>
  <c r="P215" i="2"/>
  <c r="R215" i="2" s="1"/>
  <c r="K215" i="2"/>
  <c r="AQ214" i="2"/>
  <c r="AL214" i="2"/>
  <c r="AE214" i="2"/>
  <c r="V214" i="2"/>
  <c r="P214" i="2"/>
  <c r="K214" i="2"/>
  <c r="AQ213" i="2"/>
  <c r="AL213" i="2"/>
  <c r="AE213" i="2"/>
  <c r="V213" i="2"/>
  <c r="P213" i="2"/>
  <c r="R213" i="2" s="1"/>
  <c r="AA213" i="2" s="1"/>
  <c r="K213" i="2"/>
  <c r="L213" i="2" s="1"/>
  <c r="AQ212" i="2"/>
  <c r="AL212" i="2"/>
  <c r="AE212" i="2"/>
  <c r="V212" i="2"/>
  <c r="P212" i="2"/>
  <c r="R212" i="2" s="1"/>
  <c r="K212" i="2"/>
  <c r="AF212" i="2" s="1"/>
  <c r="AQ211" i="2"/>
  <c r="AL211" i="2"/>
  <c r="AE211" i="2"/>
  <c r="V211" i="2"/>
  <c r="P211" i="2"/>
  <c r="K211" i="2"/>
  <c r="L211" i="2" s="1"/>
  <c r="AQ210" i="2"/>
  <c r="AL210" i="2"/>
  <c r="AE210" i="2"/>
  <c r="V210" i="2"/>
  <c r="P210" i="2"/>
  <c r="R210" i="2" s="1"/>
  <c r="K210" i="2"/>
  <c r="AQ209" i="2"/>
  <c r="AL209" i="2"/>
  <c r="AE209" i="2"/>
  <c r="V209" i="2"/>
  <c r="P209" i="2"/>
  <c r="R209" i="2" s="1"/>
  <c r="K209" i="2"/>
  <c r="AQ208" i="2"/>
  <c r="AL208" i="2"/>
  <c r="AE208" i="2"/>
  <c r="V208" i="2"/>
  <c r="P208" i="2"/>
  <c r="R208" i="2" s="1"/>
  <c r="K208" i="2"/>
  <c r="AQ207" i="2"/>
  <c r="AL207" i="2"/>
  <c r="AE207" i="2"/>
  <c r="V207" i="2"/>
  <c r="P207" i="2"/>
  <c r="K207" i="2"/>
  <c r="L207" i="2" s="1"/>
  <c r="AQ206" i="2"/>
  <c r="AL206" i="2"/>
  <c r="AE206" i="2"/>
  <c r="V206" i="2"/>
  <c r="P206" i="2"/>
  <c r="K206" i="2"/>
  <c r="AQ205" i="2"/>
  <c r="AL205" i="2"/>
  <c r="AE205" i="2"/>
  <c r="V205" i="2"/>
  <c r="P205" i="2"/>
  <c r="R205" i="2" s="1"/>
  <c r="K205" i="2"/>
  <c r="AQ204" i="2"/>
  <c r="AL204" i="2"/>
  <c r="AE204" i="2"/>
  <c r="V204" i="2"/>
  <c r="P204" i="2"/>
  <c r="L204" i="2"/>
  <c r="K204" i="2"/>
  <c r="AQ203" i="2"/>
  <c r="AL203" i="2"/>
  <c r="AE203" i="2"/>
  <c r="V203" i="2"/>
  <c r="P203" i="2"/>
  <c r="R203" i="2" s="1"/>
  <c r="K203" i="2"/>
  <c r="L203" i="2" s="1"/>
  <c r="AQ202" i="2"/>
  <c r="AL202" i="2"/>
  <c r="AE202" i="2"/>
  <c r="V202" i="2"/>
  <c r="P202" i="2"/>
  <c r="R202" i="2" s="1"/>
  <c r="K202" i="2"/>
  <c r="AQ201" i="2"/>
  <c r="AL201" i="2"/>
  <c r="AE201" i="2"/>
  <c r="V201" i="2"/>
  <c r="P201" i="2"/>
  <c r="R201" i="2" s="1"/>
  <c r="K201" i="2"/>
  <c r="AQ200" i="2"/>
  <c r="AL200" i="2"/>
  <c r="AE200" i="2"/>
  <c r="V200" i="2"/>
  <c r="P200" i="2"/>
  <c r="R200" i="2" s="1"/>
  <c r="K200" i="2"/>
  <c r="AQ199" i="2"/>
  <c r="AL199" i="2"/>
  <c r="AE199" i="2"/>
  <c r="V199" i="2"/>
  <c r="P199" i="2"/>
  <c r="K199" i="2"/>
  <c r="AQ198" i="2"/>
  <c r="AL198" i="2"/>
  <c r="AE198" i="2"/>
  <c r="V198" i="2"/>
  <c r="P198" i="2"/>
  <c r="R198" i="2" s="1"/>
  <c r="K198" i="2"/>
  <c r="AQ197" i="2"/>
  <c r="AL197" i="2"/>
  <c r="AE197" i="2"/>
  <c r="V197" i="2"/>
  <c r="P197" i="2"/>
  <c r="R197" i="2" s="1"/>
  <c r="K197" i="2"/>
  <c r="L197" i="2" s="1"/>
  <c r="AQ196" i="2"/>
  <c r="AL196" i="2"/>
  <c r="AE196" i="2"/>
  <c r="V196" i="2"/>
  <c r="P196" i="2"/>
  <c r="AF196" i="2" s="1"/>
  <c r="K196" i="2"/>
  <c r="AQ195" i="2"/>
  <c r="AL195" i="2"/>
  <c r="AE195" i="2"/>
  <c r="V195" i="2"/>
  <c r="P195" i="2"/>
  <c r="R195" i="2" s="1"/>
  <c r="K195" i="2"/>
  <c r="AQ194" i="2"/>
  <c r="AL194" i="2"/>
  <c r="AE194" i="2"/>
  <c r="V194" i="2"/>
  <c r="P194" i="2"/>
  <c r="R194" i="2" s="1"/>
  <c r="K194" i="2"/>
  <c r="L194" i="2" s="1"/>
  <c r="AQ193" i="2"/>
  <c r="AL193" i="2"/>
  <c r="AE193" i="2"/>
  <c r="V193" i="2"/>
  <c r="P193" i="2"/>
  <c r="K193" i="2"/>
  <c r="L193" i="2" s="1"/>
  <c r="AQ192" i="2"/>
  <c r="AL192" i="2"/>
  <c r="AE192" i="2"/>
  <c r="V192" i="2"/>
  <c r="R192" i="2"/>
  <c r="P192" i="2"/>
  <c r="K192" i="2"/>
  <c r="AQ191" i="2"/>
  <c r="AL191" i="2"/>
  <c r="AE191" i="2"/>
  <c r="V191" i="2"/>
  <c r="P191" i="2"/>
  <c r="K191" i="2"/>
  <c r="L191" i="2" s="1"/>
  <c r="AQ190" i="2"/>
  <c r="AL190" i="2"/>
  <c r="AE190" i="2"/>
  <c r="V190" i="2"/>
  <c r="P190" i="2"/>
  <c r="R190" i="2" s="1"/>
  <c r="K190" i="2"/>
  <c r="AQ189" i="2"/>
  <c r="AL189" i="2"/>
  <c r="AE189" i="2"/>
  <c r="V189" i="2"/>
  <c r="P189" i="2"/>
  <c r="R189" i="2" s="1"/>
  <c r="K189" i="2"/>
  <c r="AQ188" i="2"/>
  <c r="AL188" i="2"/>
  <c r="AE188" i="2"/>
  <c r="V188" i="2"/>
  <c r="P188" i="2"/>
  <c r="R188" i="2" s="1"/>
  <c r="K188" i="2"/>
  <c r="AQ187" i="2"/>
  <c r="AL187" i="2"/>
  <c r="AE187" i="2"/>
  <c r="V187" i="2"/>
  <c r="P187" i="2"/>
  <c r="K187" i="2"/>
  <c r="L187" i="2" s="1"/>
  <c r="AQ186" i="2"/>
  <c r="AL186" i="2"/>
  <c r="AE186" i="2"/>
  <c r="V186" i="2"/>
  <c r="P186" i="2"/>
  <c r="K186" i="2"/>
  <c r="L186" i="2" s="1"/>
  <c r="AQ185" i="2"/>
  <c r="AL185" i="2"/>
  <c r="AE185" i="2"/>
  <c r="V185" i="2"/>
  <c r="P185" i="2"/>
  <c r="K185" i="2"/>
  <c r="AQ184" i="2"/>
  <c r="AL184" i="2"/>
  <c r="AF184" i="2"/>
  <c r="AE184" i="2"/>
  <c r="V184" i="2"/>
  <c r="P184" i="2"/>
  <c r="R184" i="2" s="1"/>
  <c r="K184" i="2"/>
  <c r="AQ183" i="2"/>
  <c r="AL183" i="2"/>
  <c r="AE183" i="2"/>
  <c r="V183" i="2"/>
  <c r="P183" i="2"/>
  <c r="R183" i="2" s="1"/>
  <c r="AD183" i="2" s="1"/>
  <c r="K183" i="2"/>
  <c r="L183" i="2" s="1"/>
  <c r="AQ182" i="2"/>
  <c r="AL182" i="2"/>
  <c r="AF182" i="2"/>
  <c r="AE182" i="2"/>
  <c r="V182" i="2"/>
  <c r="R182" i="2"/>
  <c r="P182" i="2"/>
  <c r="K182" i="2"/>
  <c r="AQ181" i="2"/>
  <c r="AL181" i="2"/>
  <c r="AE181" i="2"/>
  <c r="V181" i="2"/>
  <c r="P181" i="2"/>
  <c r="K181" i="2"/>
  <c r="L181" i="2" s="1"/>
  <c r="AQ180" i="2"/>
  <c r="AL180" i="2"/>
  <c r="AE180" i="2"/>
  <c r="V180" i="2"/>
  <c r="P180" i="2"/>
  <c r="R180" i="2" s="1"/>
  <c r="K180" i="2"/>
  <c r="AQ179" i="2"/>
  <c r="AL179" i="2"/>
  <c r="AE179" i="2"/>
  <c r="V179" i="2"/>
  <c r="P179" i="2"/>
  <c r="R179" i="2" s="1"/>
  <c r="K179" i="2"/>
  <c r="AQ178" i="2"/>
  <c r="AL178" i="2"/>
  <c r="AE178" i="2"/>
  <c r="V178" i="2"/>
  <c r="P178" i="2"/>
  <c r="R178" i="2" s="1"/>
  <c r="K178" i="2"/>
  <c r="AQ177" i="2"/>
  <c r="AL177" i="2"/>
  <c r="AE177" i="2"/>
  <c r="V177" i="2"/>
  <c r="P177" i="2"/>
  <c r="K177" i="2"/>
  <c r="L177" i="2" s="1"/>
  <c r="AQ176" i="2"/>
  <c r="AL176" i="2"/>
  <c r="AE176" i="2"/>
  <c r="V176" i="2"/>
  <c r="P176" i="2"/>
  <c r="R176" i="2" s="1"/>
  <c r="K176" i="2"/>
  <c r="AQ175" i="2"/>
  <c r="AL175" i="2"/>
  <c r="AE175" i="2"/>
  <c r="V175" i="2"/>
  <c r="P175" i="2"/>
  <c r="K175" i="2"/>
  <c r="L175" i="2" s="1"/>
  <c r="AQ174" i="2"/>
  <c r="AL174" i="2"/>
  <c r="AE174" i="2"/>
  <c r="V174" i="2"/>
  <c r="P174" i="2"/>
  <c r="K174" i="2"/>
  <c r="AQ173" i="2"/>
  <c r="AL173" i="2"/>
  <c r="AE173" i="2"/>
  <c r="V173" i="2"/>
  <c r="P173" i="2"/>
  <c r="K173" i="2"/>
  <c r="L173" i="2" s="1"/>
  <c r="AQ172" i="2"/>
  <c r="AL172" i="2"/>
  <c r="AE172" i="2"/>
  <c r="V172" i="2"/>
  <c r="P172" i="2"/>
  <c r="R172" i="2" s="1"/>
  <c r="K172" i="2"/>
  <c r="L172" i="2" s="1"/>
  <c r="AQ171" i="2"/>
  <c r="AL171" i="2"/>
  <c r="AE171" i="2"/>
  <c r="V171" i="2"/>
  <c r="P171" i="2"/>
  <c r="AF171" i="2" s="1"/>
  <c r="K171" i="2"/>
  <c r="AQ170" i="2"/>
  <c r="AL170" i="2"/>
  <c r="AE170" i="2"/>
  <c r="V170" i="2"/>
  <c r="P170" i="2"/>
  <c r="AF170" i="2" s="1"/>
  <c r="K170" i="2"/>
  <c r="L170" i="2" s="1"/>
  <c r="AQ169" i="2"/>
  <c r="AL169" i="2"/>
  <c r="AE169" i="2"/>
  <c r="V169" i="2"/>
  <c r="P169" i="2"/>
  <c r="AF169" i="2" s="1"/>
  <c r="K169" i="2"/>
  <c r="L169" i="2" s="1"/>
  <c r="AQ168" i="2"/>
  <c r="AL168" i="2"/>
  <c r="AE168" i="2"/>
  <c r="V168" i="2"/>
  <c r="P168" i="2"/>
  <c r="R168" i="2" s="1"/>
  <c r="K168" i="2"/>
  <c r="AQ167" i="2"/>
  <c r="AL167" i="2"/>
  <c r="AE167" i="2"/>
  <c r="V167" i="2"/>
  <c r="P167" i="2"/>
  <c r="K167" i="2"/>
  <c r="L167" i="2" s="1"/>
  <c r="AQ166" i="2"/>
  <c r="AL166" i="2"/>
  <c r="AE166" i="2"/>
  <c r="V166" i="2"/>
  <c r="P166" i="2"/>
  <c r="K166" i="2"/>
  <c r="AQ165" i="2"/>
  <c r="AL165" i="2"/>
  <c r="AE165" i="2"/>
  <c r="V165" i="2"/>
  <c r="P165" i="2"/>
  <c r="L165" i="2"/>
  <c r="K165" i="2"/>
  <c r="AQ164" i="2"/>
  <c r="AL164" i="2"/>
  <c r="AE164" i="2"/>
  <c r="V164" i="2"/>
  <c r="P164" i="2"/>
  <c r="K164" i="2"/>
  <c r="AQ163" i="2"/>
  <c r="AL163" i="2"/>
  <c r="AE163" i="2"/>
  <c r="V163" i="2"/>
  <c r="P163" i="2"/>
  <c r="R163" i="2" s="1"/>
  <c r="K163" i="2"/>
  <c r="AQ162" i="2"/>
  <c r="AL162" i="2"/>
  <c r="AE162" i="2"/>
  <c r="V162" i="2"/>
  <c r="P162" i="2"/>
  <c r="R162" i="2" s="1"/>
  <c r="K162" i="2"/>
  <c r="AQ161" i="2"/>
  <c r="AL161" i="2"/>
  <c r="AE161" i="2"/>
  <c r="V161" i="2"/>
  <c r="P161" i="2"/>
  <c r="R161" i="2" s="1"/>
  <c r="K161" i="2"/>
  <c r="AQ160" i="2"/>
  <c r="AL160" i="2"/>
  <c r="AE160" i="2"/>
  <c r="V160" i="2"/>
  <c r="P160" i="2"/>
  <c r="R160" i="2" s="1"/>
  <c r="K160" i="2"/>
  <c r="L160" i="2" s="1"/>
  <c r="AQ159" i="2"/>
  <c r="AL159" i="2"/>
  <c r="AE159" i="2"/>
  <c r="V159" i="2"/>
  <c r="P159" i="2"/>
  <c r="R159" i="2" s="1"/>
  <c r="K159" i="2"/>
  <c r="AQ158" i="2"/>
  <c r="AL158" i="2"/>
  <c r="AE158" i="2"/>
  <c r="V158" i="2"/>
  <c r="P158" i="2"/>
  <c r="R158" i="2" s="1"/>
  <c r="K158" i="2"/>
  <c r="AQ157" i="2"/>
  <c r="AL157" i="2"/>
  <c r="AE157" i="2"/>
  <c r="V157" i="2"/>
  <c r="P157" i="2"/>
  <c r="AF157" i="2" s="1"/>
  <c r="K157" i="2"/>
  <c r="AQ156" i="2"/>
  <c r="AL156" i="2"/>
  <c r="AE156" i="2"/>
  <c r="V156" i="2"/>
  <c r="P156" i="2"/>
  <c r="R156" i="2" s="1"/>
  <c r="K156" i="2"/>
  <c r="L156" i="2" s="1"/>
  <c r="AQ155" i="2"/>
  <c r="AL155" i="2"/>
  <c r="AE155" i="2"/>
  <c r="V155" i="2"/>
  <c r="P155" i="2"/>
  <c r="R155" i="2" s="1"/>
  <c r="K155" i="2"/>
  <c r="L155" i="2" s="1"/>
  <c r="AQ154" i="2"/>
  <c r="AL154" i="2"/>
  <c r="AE154" i="2"/>
  <c r="V154" i="2"/>
  <c r="P154" i="2"/>
  <c r="AF154" i="2" s="1"/>
  <c r="K154" i="2"/>
  <c r="L154" i="2" s="1"/>
  <c r="AQ153" i="2"/>
  <c r="AL153" i="2"/>
  <c r="AE153" i="2"/>
  <c r="V153" i="2"/>
  <c r="P153" i="2"/>
  <c r="K153" i="2"/>
  <c r="L153" i="2" s="1"/>
  <c r="AQ152" i="2"/>
  <c r="AL152" i="2"/>
  <c r="AE152" i="2"/>
  <c r="V152" i="2"/>
  <c r="P152" i="2"/>
  <c r="K152" i="2"/>
  <c r="AQ151" i="2"/>
  <c r="AL151" i="2"/>
  <c r="AE151" i="2"/>
  <c r="V151" i="2"/>
  <c r="P151" i="2"/>
  <c r="K151" i="2"/>
  <c r="AQ150" i="2"/>
  <c r="AL150" i="2"/>
  <c r="AE150" i="2"/>
  <c r="V150" i="2"/>
  <c r="P150" i="2"/>
  <c r="K150" i="2"/>
  <c r="L150" i="2" s="1"/>
  <c r="AQ149" i="2"/>
  <c r="AL149" i="2"/>
  <c r="AE149" i="2"/>
  <c r="V149" i="2"/>
  <c r="P149" i="2"/>
  <c r="K149" i="2"/>
  <c r="AQ148" i="2"/>
  <c r="AL148" i="2"/>
  <c r="AE148" i="2"/>
  <c r="V148" i="2"/>
  <c r="P148" i="2"/>
  <c r="K148" i="2"/>
  <c r="L148" i="2" s="1"/>
  <c r="AQ147" i="2"/>
  <c r="AL147" i="2"/>
  <c r="AE147" i="2"/>
  <c r="V147" i="2"/>
  <c r="P147" i="2"/>
  <c r="R147" i="2" s="1"/>
  <c r="K147" i="2"/>
  <c r="AF147" i="2" s="1"/>
  <c r="AQ146" i="2"/>
  <c r="AL146" i="2"/>
  <c r="AE146" i="2"/>
  <c r="V146" i="2"/>
  <c r="P146" i="2"/>
  <c r="K146" i="2"/>
  <c r="L146" i="2" s="1"/>
  <c r="AQ145" i="2"/>
  <c r="AL145" i="2"/>
  <c r="AE145" i="2"/>
  <c r="V145" i="2"/>
  <c r="P145" i="2"/>
  <c r="AF145" i="2" s="1"/>
  <c r="K145" i="2"/>
  <c r="L145" i="2" s="1"/>
  <c r="AQ144" i="2"/>
  <c r="AL144" i="2"/>
  <c r="AE144" i="2"/>
  <c r="V144" i="2"/>
  <c r="P144" i="2"/>
  <c r="R144" i="2" s="1"/>
  <c r="K144" i="2"/>
  <c r="AQ143" i="2"/>
  <c r="AL143" i="2"/>
  <c r="AE143" i="2"/>
  <c r="V143" i="2"/>
  <c r="P143" i="2"/>
  <c r="R143" i="2" s="1"/>
  <c r="K143" i="2"/>
  <c r="L143" i="2" s="1"/>
  <c r="AQ142" i="2"/>
  <c r="AL142" i="2"/>
  <c r="AE142" i="2"/>
  <c r="V142" i="2"/>
  <c r="P142" i="2"/>
  <c r="R142" i="2" s="1"/>
  <c r="K142" i="2"/>
  <c r="L142" i="2" s="1"/>
  <c r="AQ141" i="2"/>
  <c r="AL141" i="2"/>
  <c r="AE141" i="2"/>
  <c r="V141" i="2"/>
  <c r="R141" i="2"/>
  <c r="P141" i="2"/>
  <c r="K141" i="2"/>
  <c r="AQ140" i="2"/>
  <c r="AL140" i="2"/>
  <c r="AE140" i="2"/>
  <c r="V140" i="2"/>
  <c r="P140" i="2"/>
  <c r="R140" i="2" s="1"/>
  <c r="K140" i="2"/>
  <c r="L140" i="2" s="1"/>
  <c r="AQ139" i="2"/>
  <c r="AL139" i="2"/>
  <c r="AE139" i="2"/>
  <c r="V139" i="2"/>
  <c r="P139" i="2"/>
  <c r="R139" i="2" s="1"/>
  <c r="K139" i="2"/>
  <c r="AF139" i="2" s="1"/>
  <c r="AQ138" i="2"/>
  <c r="AL138" i="2"/>
  <c r="AE138" i="2"/>
  <c r="V138" i="2"/>
  <c r="P138" i="2"/>
  <c r="K138" i="2"/>
  <c r="L138" i="2" s="1"/>
  <c r="AQ137" i="2"/>
  <c r="AL137" i="2"/>
  <c r="AE137" i="2"/>
  <c r="V137" i="2"/>
  <c r="P137" i="2"/>
  <c r="K137" i="2"/>
  <c r="L137" i="2" s="1"/>
  <c r="AQ136" i="2"/>
  <c r="AL136" i="2"/>
  <c r="AE136" i="2"/>
  <c r="V136" i="2"/>
  <c r="P136" i="2"/>
  <c r="K136" i="2"/>
  <c r="AQ135" i="2"/>
  <c r="AL135" i="2"/>
  <c r="AE135" i="2"/>
  <c r="V135" i="2"/>
  <c r="P135" i="2"/>
  <c r="R135" i="2" s="1"/>
  <c r="K135" i="2"/>
  <c r="AQ134" i="2"/>
  <c r="AL134" i="2"/>
  <c r="AE134" i="2"/>
  <c r="V134" i="2"/>
  <c r="P134" i="2"/>
  <c r="K134" i="2"/>
  <c r="AQ133" i="2"/>
  <c r="AL133" i="2"/>
  <c r="AE133" i="2"/>
  <c r="V133" i="2"/>
  <c r="P133" i="2"/>
  <c r="R133" i="2" s="1"/>
  <c r="K133" i="2"/>
  <c r="L133" i="2" s="1"/>
  <c r="AQ132" i="2"/>
  <c r="AL132" i="2"/>
  <c r="AE132" i="2"/>
  <c r="V132" i="2"/>
  <c r="P132" i="2"/>
  <c r="R132" i="2" s="1"/>
  <c r="K132" i="2"/>
  <c r="AC132" i="2" s="1"/>
  <c r="AQ131" i="2"/>
  <c r="AL131" i="2"/>
  <c r="AE131" i="2"/>
  <c r="V131" i="2"/>
  <c r="P131" i="2"/>
  <c r="R131" i="2" s="1"/>
  <c r="K131" i="2"/>
  <c r="AQ130" i="2"/>
  <c r="AL130" i="2"/>
  <c r="AE130" i="2"/>
  <c r="V130" i="2"/>
  <c r="P130" i="2"/>
  <c r="K130" i="2"/>
  <c r="L130" i="2" s="1"/>
  <c r="AQ129" i="2"/>
  <c r="AL129" i="2"/>
  <c r="AE129" i="2"/>
  <c r="V129" i="2"/>
  <c r="P129" i="2"/>
  <c r="K129" i="2"/>
  <c r="L129" i="2" s="1"/>
  <c r="AQ128" i="2"/>
  <c r="AL128" i="2"/>
  <c r="AE128" i="2"/>
  <c r="V128" i="2"/>
  <c r="P128" i="2"/>
  <c r="R128" i="2" s="1"/>
  <c r="K128" i="2"/>
  <c r="AF128" i="2" s="1"/>
  <c r="AQ127" i="2"/>
  <c r="AL127" i="2"/>
  <c r="AE127" i="2"/>
  <c r="V127" i="2"/>
  <c r="P127" i="2"/>
  <c r="R127" i="2" s="1"/>
  <c r="K127" i="2"/>
  <c r="AQ126" i="2"/>
  <c r="AL126" i="2"/>
  <c r="AE126" i="2"/>
  <c r="V126" i="2"/>
  <c r="P126" i="2"/>
  <c r="K126" i="2"/>
  <c r="L126" i="2" s="1"/>
  <c r="AQ125" i="2"/>
  <c r="AL125" i="2"/>
  <c r="AE125" i="2"/>
  <c r="V125" i="2"/>
  <c r="P125" i="2"/>
  <c r="K125" i="2"/>
  <c r="AQ124" i="2"/>
  <c r="AL124" i="2"/>
  <c r="AE124" i="2"/>
  <c r="V124" i="2"/>
  <c r="P124" i="2"/>
  <c r="K124" i="2"/>
  <c r="AQ123" i="2"/>
  <c r="AL123" i="2"/>
  <c r="AE123" i="2"/>
  <c r="V123" i="2"/>
  <c r="P123" i="2"/>
  <c r="R123" i="2" s="1"/>
  <c r="K123" i="2"/>
  <c r="AQ122" i="2"/>
  <c r="AL122" i="2"/>
  <c r="AE122" i="2"/>
  <c r="V122" i="2"/>
  <c r="P122" i="2"/>
  <c r="K122" i="2"/>
  <c r="AQ121" i="2"/>
  <c r="AL121" i="2"/>
  <c r="AE121" i="2"/>
  <c r="V121" i="2"/>
  <c r="P121" i="2"/>
  <c r="R121" i="2" s="1"/>
  <c r="K121" i="2"/>
  <c r="AQ120" i="2"/>
  <c r="AL120" i="2"/>
  <c r="AE120" i="2"/>
  <c r="V120" i="2"/>
  <c r="P120" i="2"/>
  <c r="K120" i="2"/>
  <c r="AQ119" i="2"/>
  <c r="AL119" i="2"/>
  <c r="AE119" i="2"/>
  <c r="V119" i="2"/>
  <c r="P119" i="2"/>
  <c r="R119" i="2" s="1"/>
  <c r="K119" i="2"/>
  <c r="L119" i="2" s="1"/>
  <c r="AQ118" i="2"/>
  <c r="AL118" i="2"/>
  <c r="AE118" i="2"/>
  <c r="V118" i="2"/>
  <c r="P118" i="2"/>
  <c r="R118" i="2" s="1"/>
  <c r="K118" i="2"/>
  <c r="L118" i="2" s="1"/>
  <c r="AQ117" i="2"/>
  <c r="AL117" i="2"/>
  <c r="AE117" i="2"/>
  <c r="V117" i="2"/>
  <c r="P117" i="2"/>
  <c r="R117" i="2" s="1"/>
  <c r="K117" i="2"/>
  <c r="AQ116" i="2"/>
  <c r="AL116" i="2"/>
  <c r="AE116" i="2"/>
  <c r="V116" i="2"/>
  <c r="P116" i="2"/>
  <c r="R116" i="2" s="1"/>
  <c r="K116" i="2"/>
  <c r="AQ115" i="2"/>
  <c r="AL115" i="2"/>
  <c r="AF115" i="2"/>
  <c r="AE115" i="2"/>
  <c r="V115" i="2"/>
  <c r="P115" i="2"/>
  <c r="R115" i="2" s="1"/>
  <c r="K115" i="2"/>
  <c r="AQ114" i="2"/>
  <c r="AL114" i="2"/>
  <c r="AE114" i="2"/>
  <c r="V114" i="2"/>
  <c r="P114" i="2"/>
  <c r="K114" i="2"/>
  <c r="L114" i="2" s="1"/>
  <c r="AQ113" i="2"/>
  <c r="AL113" i="2"/>
  <c r="AE113" i="2"/>
  <c r="V113" i="2"/>
  <c r="P113" i="2"/>
  <c r="K113" i="2"/>
  <c r="L113" i="2" s="1"/>
  <c r="AQ112" i="2"/>
  <c r="AL112" i="2"/>
  <c r="AE112" i="2"/>
  <c r="V112" i="2"/>
  <c r="P112" i="2"/>
  <c r="K112" i="2"/>
  <c r="L112" i="2" s="1"/>
  <c r="AQ111" i="2"/>
  <c r="AL111" i="2"/>
  <c r="AE111" i="2"/>
  <c r="V111" i="2"/>
  <c r="P111" i="2"/>
  <c r="K111" i="2"/>
  <c r="L111" i="2" s="1"/>
  <c r="AQ110" i="2"/>
  <c r="AL110" i="2"/>
  <c r="AE110" i="2"/>
  <c r="V110" i="2"/>
  <c r="P110" i="2"/>
  <c r="K110" i="2"/>
  <c r="L110" i="2" s="1"/>
  <c r="AQ109" i="2"/>
  <c r="AL109" i="2"/>
  <c r="AE109" i="2"/>
  <c r="V109" i="2"/>
  <c r="P109" i="2"/>
  <c r="K109" i="2"/>
  <c r="L109" i="2" s="1"/>
  <c r="AQ108" i="2"/>
  <c r="AL108" i="2"/>
  <c r="AE108" i="2"/>
  <c r="V108" i="2"/>
  <c r="P108" i="2"/>
  <c r="K108" i="2"/>
  <c r="AQ107" i="2"/>
  <c r="AL107" i="2"/>
  <c r="AE107" i="2"/>
  <c r="V107" i="2"/>
  <c r="P107" i="2"/>
  <c r="R107" i="2" s="1"/>
  <c r="K107" i="2"/>
  <c r="AQ106" i="2"/>
  <c r="AL106" i="2"/>
  <c r="AE106" i="2"/>
  <c r="V106" i="2"/>
  <c r="P106" i="2"/>
  <c r="K106" i="2"/>
  <c r="AQ105" i="2"/>
  <c r="AL105" i="2"/>
  <c r="AE105" i="2"/>
  <c r="V105" i="2"/>
  <c r="P105" i="2"/>
  <c r="K105" i="2"/>
  <c r="L105" i="2" s="1"/>
  <c r="AQ104" i="2"/>
  <c r="AL104" i="2"/>
  <c r="AE104" i="2"/>
  <c r="V104" i="2"/>
  <c r="P104" i="2"/>
  <c r="K104" i="2"/>
  <c r="AQ103" i="2"/>
  <c r="AL103" i="2"/>
  <c r="AE103" i="2"/>
  <c r="V103" i="2"/>
  <c r="P103" i="2"/>
  <c r="R103" i="2" s="1"/>
  <c r="K103" i="2"/>
  <c r="AQ102" i="2"/>
  <c r="AL102" i="2"/>
  <c r="AE102" i="2"/>
  <c r="V102" i="2"/>
  <c r="P102" i="2"/>
  <c r="R102" i="2" s="1"/>
  <c r="K102" i="2"/>
  <c r="AQ101" i="2"/>
  <c r="AL101" i="2"/>
  <c r="AE101" i="2"/>
  <c r="V101" i="2"/>
  <c r="P101" i="2"/>
  <c r="R101" i="2" s="1"/>
  <c r="K101" i="2"/>
  <c r="AQ100" i="2"/>
  <c r="AL100" i="2"/>
  <c r="AE100" i="2"/>
  <c r="V100" i="2"/>
  <c r="P100" i="2"/>
  <c r="R100" i="2" s="1"/>
  <c r="K100" i="2"/>
  <c r="AQ99" i="2"/>
  <c r="AL99" i="2"/>
  <c r="AE99" i="2"/>
  <c r="V99" i="2"/>
  <c r="P99" i="2"/>
  <c r="R99" i="2" s="1"/>
  <c r="K99" i="2"/>
  <c r="AQ98" i="2"/>
  <c r="AL98" i="2"/>
  <c r="AE98" i="2"/>
  <c r="V98" i="2"/>
  <c r="P98" i="2"/>
  <c r="R98" i="2" s="1"/>
  <c r="K98" i="2"/>
  <c r="L98" i="2" s="1"/>
  <c r="AQ97" i="2"/>
  <c r="AL97" i="2"/>
  <c r="AE97" i="2"/>
  <c r="V97" i="2"/>
  <c r="P97" i="2"/>
  <c r="K97" i="2"/>
  <c r="L97" i="2" s="1"/>
  <c r="AQ96" i="2"/>
  <c r="AL96" i="2"/>
  <c r="AE96" i="2"/>
  <c r="V96" i="2"/>
  <c r="P96" i="2"/>
  <c r="K96" i="2"/>
  <c r="L96" i="2" s="1"/>
  <c r="AQ95" i="2"/>
  <c r="AL95" i="2"/>
  <c r="AE95" i="2"/>
  <c r="V95" i="2"/>
  <c r="P95" i="2"/>
  <c r="K95" i="2"/>
  <c r="L95" i="2" s="1"/>
  <c r="AQ94" i="2"/>
  <c r="AL94" i="2"/>
  <c r="AE94" i="2"/>
  <c r="V94" i="2"/>
  <c r="P94" i="2"/>
  <c r="K94" i="2"/>
  <c r="L94" i="2" s="1"/>
  <c r="AQ93" i="2"/>
  <c r="AL93" i="2"/>
  <c r="AE93" i="2"/>
  <c r="V93" i="2"/>
  <c r="P93" i="2"/>
  <c r="K93" i="2"/>
  <c r="L93" i="2" s="1"/>
  <c r="AQ92" i="2"/>
  <c r="AL92" i="2"/>
  <c r="AE92" i="2"/>
  <c r="V92" i="2"/>
  <c r="P92" i="2"/>
  <c r="K92" i="2"/>
  <c r="AQ91" i="2"/>
  <c r="AL91" i="2"/>
  <c r="AE91" i="2"/>
  <c r="V91" i="2"/>
  <c r="P91" i="2"/>
  <c r="R91" i="2" s="1"/>
  <c r="K91" i="2"/>
  <c r="AQ90" i="2"/>
  <c r="AL90" i="2"/>
  <c r="AE90" i="2"/>
  <c r="V90" i="2"/>
  <c r="P90" i="2"/>
  <c r="K90" i="2"/>
  <c r="AQ89" i="2"/>
  <c r="AL89" i="2"/>
  <c r="AE89" i="2"/>
  <c r="V89" i="2"/>
  <c r="P89" i="2"/>
  <c r="R89" i="2" s="1"/>
  <c r="K89" i="2"/>
  <c r="AQ88" i="2"/>
  <c r="AL88" i="2"/>
  <c r="AE88" i="2"/>
  <c r="V88" i="2"/>
  <c r="P88" i="2"/>
  <c r="K88" i="2"/>
  <c r="AQ87" i="2"/>
  <c r="AL87" i="2"/>
  <c r="AE87" i="2"/>
  <c r="V87" i="2"/>
  <c r="P87" i="2"/>
  <c r="R87" i="2" s="1"/>
  <c r="K87" i="2"/>
  <c r="AQ86" i="2"/>
  <c r="AL86" i="2"/>
  <c r="AE86" i="2"/>
  <c r="V86" i="2"/>
  <c r="P86" i="2"/>
  <c r="R86" i="2" s="1"/>
  <c r="K86" i="2"/>
  <c r="L86" i="2" s="1"/>
  <c r="AQ85" i="2"/>
  <c r="AL85" i="2"/>
  <c r="AE85" i="2"/>
  <c r="V85" i="2"/>
  <c r="R85" i="2"/>
  <c r="P85" i="2"/>
  <c r="K85" i="2"/>
  <c r="AQ84" i="2"/>
  <c r="AL84" i="2"/>
  <c r="AE84" i="2"/>
  <c r="V84" i="2"/>
  <c r="P84" i="2"/>
  <c r="R84" i="2" s="1"/>
  <c r="K84" i="2"/>
  <c r="AQ83" i="2"/>
  <c r="AL83" i="2"/>
  <c r="AE83" i="2"/>
  <c r="V83" i="2"/>
  <c r="P83" i="2"/>
  <c r="R83" i="2" s="1"/>
  <c r="K83" i="2"/>
  <c r="AQ82" i="2"/>
  <c r="AL82" i="2"/>
  <c r="AE82" i="2"/>
  <c r="V82" i="2"/>
  <c r="P82" i="2"/>
  <c r="R82" i="2" s="1"/>
  <c r="K82" i="2"/>
  <c r="L82" i="2" s="1"/>
  <c r="AQ81" i="2"/>
  <c r="AL81" i="2"/>
  <c r="AE81" i="2"/>
  <c r="V81" i="2"/>
  <c r="P81" i="2"/>
  <c r="K81" i="2"/>
  <c r="L81" i="2" s="1"/>
  <c r="AQ80" i="2"/>
  <c r="AL80" i="2"/>
  <c r="AE80" i="2"/>
  <c r="V80" i="2"/>
  <c r="R80" i="2"/>
  <c r="P80" i="2"/>
  <c r="L80" i="2"/>
  <c r="K80" i="2"/>
  <c r="AQ79" i="2"/>
  <c r="AL79" i="2"/>
  <c r="AE79" i="2"/>
  <c r="V79" i="2"/>
  <c r="P79" i="2"/>
  <c r="AF79" i="2" s="1"/>
  <c r="L79" i="2"/>
  <c r="K79" i="2"/>
  <c r="AQ78" i="2"/>
  <c r="AL78" i="2"/>
  <c r="AE78" i="2"/>
  <c r="V78" i="2"/>
  <c r="P78" i="2"/>
  <c r="R78" i="2" s="1"/>
  <c r="K78" i="2"/>
  <c r="L78" i="2" s="1"/>
  <c r="AQ77" i="2"/>
  <c r="AL77" i="2"/>
  <c r="AE77" i="2"/>
  <c r="V77" i="2"/>
  <c r="P77" i="2"/>
  <c r="R77" i="2" s="1"/>
  <c r="K77" i="2"/>
  <c r="AC77" i="2" s="1"/>
  <c r="AQ76" i="2"/>
  <c r="AL76" i="2"/>
  <c r="AE76" i="2"/>
  <c r="V76" i="2"/>
  <c r="P76" i="2"/>
  <c r="K76" i="2"/>
  <c r="L76" i="2" s="1"/>
  <c r="AQ75" i="2"/>
  <c r="AL75" i="2"/>
  <c r="AE75" i="2"/>
  <c r="V75" i="2"/>
  <c r="P75" i="2"/>
  <c r="K75" i="2"/>
  <c r="L75" i="2" s="1"/>
  <c r="AQ74" i="2"/>
  <c r="AL74" i="2"/>
  <c r="AE74" i="2"/>
  <c r="V74" i="2"/>
  <c r="P74" i="2"/>
  <c r="K74" i="2"/>
  <c r="AQ73" i="2"/>
  <c r="AL73" i="2"/>
  <c r="AE73" i="2"/>
  <c r="V73" i="2"/>
  <c r="P73" i="2"/>
  <c r="R73" i="2" s="1"/>
  <c r="K73" i="2"/>
  <c r="AQ72" i="2"/>
  <c r="AL72" i="2"/>
  <c r="AE72" i="2"/>
  <c r="V72" i="2"/>
  <c r="P72" i="2"/>
  <c r="K72" i="2"/>
  <c r="AQ71" i="2"/>
  <c r="AL71" i="2"/>
  <c r="AE71" i="2"/>
  <c r="V71" i="2"/>
  <c r="P71" i="2"/>
  <c r="K71" i="2"/>
  <c r="L71" i="2" s="1"/>
  <c r="AQ70" i="2"/>
  <c r="AL70" i="2"/>
  <c r="AE70" i="2"/>
  <c r="V70" i="2"/>
  <c r="P70" i="2"/>
  <c r="R70" i="2" s="1"/>
  <c r="K70" i="2"/>
  <c r="L70" i="2" s="1"/>
  <c r="AQ69" i="2"/>
  <c r="AL69" i="2"/>
  <c r="AE69" i="2"/>
  <c r="V69" i="2"/>
  <c r="P69" i="2"/>
  <c r="R69" i="2" s="1"/>
  <c r="K69" i="2"/>
  <c r="AQ68" i="2"/>
  <c r="AL68" i="2"/>
  <c r="AE68" i="2"/>
  <c r="V68" i="2"/>
  <c r="P68" i="2"/>
  <c r="R68" i="2" s="1"/>
  <c r="K68" i="2"/>
  <c r="AQ67" i="2"/>
  <c r="AL67" i="2"/>
  <c r="AE67" i="2"/>
  <c r="V67" i="2"/>
  <c r="P67" i="2"/>
  <c r="R67" i="2" s="1"/>
  <c r="K67" i="2"/>
  <c r="AQ66" i="2"/>
  <c r="AL66" i="2"/>
  <c r="AE66" i="2"/>
  <c r="V66" i="2"/>
  <c r="P66" i="2"/>
  <c r="R66" i="2" s="1"/>
  <c r="K66" i="2"/>
  <c r="L66" i="2" s="1"/>
  <c r="AQ65" i="2"/>
  <c r="AL65" i="2"/>
  <c r="AE65" i="2"/>
  <c r="V65" i="2"/>
  <c r="P65" i="2"/>
  <c r="AF65" i="2" s="1"/>
  <c r="K65" i="2"/>
  <c r="L65" i="2" s="1"/>
  <c r="AQ64" i="2"/>
  <c r="AL64" i="2"/>
  <c r="AE64" i="2"/>
  <c r="V64" i="2"/>
  <c r="P64" i="2"/>
  <c r="R64" i="2" s="1"/>
  <c r="K64" i="2"/>
  <c r="L64" i="2" s="1"/>
  <c r="AQ63" i="2"/>
  <c r="AL63" i="2"/>
  <c r="AE63" i="2"/>
  <c r="V63" i="2"/>
  <c r="P63" i="2"/>
  <c r="R63" i="2" s="1"/>
  <c r="L63" i="2"/>
  <c r="K63" i="2"/>
  <c r="AQ62" i="2"/>
  <c r="AL62" i="2"/>
  <c r="AE62" i="2"/>
  <c r="V62" i="2"/>
  <c r="P62" i="2"/>
  <c r="R62" i="2" s="1"/>
  <c r="K62" i="2"/>
  <c r="AF62" i="2" s="1"/>
  <c r="AQ61" i="2"/>
  <c r="AL61" i="2"/>
  <c r="AE61" i="2"/>
  <c r="V61" i="2"/>
  <c r="P61" i="2"/>
  <c r="R61" i="2" s="1"/>
  <c r="K61" i="2"/>
  <c r="AQ60" i="2"/>
  <c r="AL60" i="2"/>
  <c r="AE60" i="2"/>
  <c r="V60" i="2"/>
  <c r="P60" i="2"/>
  <c r="K60" i="2"/>
  <c r="L60" i="2" s="1"/>
  <c r="AQ59" i="2"/>
  <c r="AL59" i="2"/>
  <c r="AE59" i="2"/>
  <c r="V59" i="2"/>
  <c r="P59" i="2"/>
  <c r="R59" i="2" s="1"/>
  <c r="AA59" i="2" s="1"/>
  <c r="K59" i="2"/>
  <c r="AQ58" i="2"/>
  <c r="AL58" i="2"/>
  <c r="AE58" i="2"/>
  <c r="V58" i="2"/>
  <c r="P58" i="2"/>
  <c r="K58" i="2"/>
  <c r="AQ57" i="2"/>
  <c r="AL57" i="2"/>
  <c r="AE57" i="2"/>
  <c r="V57" i="2"/>
  <c r="P57" i="2"/>
  <c r="R57" i="2" s="1"/>
  <c r="K57" i="2"/>
  <c r="AQ56" i="2"/>
  <c r="AL56" i="2"/>
  <c r="AE56" i="2"/>
  <c r="V56" i="2"/>
  <c r="P56" i="2"/>
  <c r="R56" i="2" s="1"/>
  <c r="K56" i="2"/>
  <c r="AQ55" i="2"/>
  <c r="AL55" i="2"/>
  <c r="AE55" i="2"/>
  <c r="V55" i="2"/>
  <c r="P55" i="2"/>
  <c r="R55" i="2" s="1"/>
  <c r="K55" i="2"/>
  <c r="L55" i="2" s="1"/>
  <c r="AQ54" i="2"/>
  <c r="AL54" i="2"/>
  <c r="AE54" i="2"/>
  <c r="V54" i="2"/>
  <c r="P54" i="2"/>
  <c r="R54" i="2" s="1"/>
  <c r="K54" i="2"/>
  <c r="L54" i="2" s="1"/>
  <c r="AQ53" i="2"/>
  <c r="AL53" i="2"/>
  <c r="AE53" i="2"/>
  <c r="V53" i="2"/>
  <c r="P53" i="2"/>
  <c r="R53" i="2" s="1"/>
  <c r="K53" i="2"/>
  <c r="AF53" i="2" s="1"/>
  <c r="AQ52" i="2"/>
  <c r="AL52" i="2"/>
  <c r="AE52" i="2"/>
  <c r="V52" i="2"/>
  <c r="P52" i="2"/>
  <c r="R52" i="2" s="1"/>
  <c r="K52" i="2"/>
  <c r="L52" i="2" s="1"/>
  <c r="AQ51" i="2"/>
  <c r="AL51" i="2"/>
  <c r="AE51" i="2"/>
  <c r="AD51" i="2"/>
  <c r="V51" i="2"/>
  <c r="P51" i="2"/>
  <c r="R51" i="2" s="1"/>
  <c r="K51" i="2"/>
  <c r="L51" i="2" s="1"/>
  <c r="AQ50" i="2"/>
  <c r="AL50" i="2"/>
  <c r="AE50" i="2"/>
  <c r="V50" i="2"/>
  <c r="P50" i="2"/>
  <c r="R50" i="2" s="1"/>
  <c r="K50" i="2"/>
  <c r="L50" i="2" s="1"/>
  <c r="AQ49" i="2"/>
  <c r="AL49" i="2"/>
  <c r="AE49" i="2"/>
  <c r="V49" i="2"/>
  <c r="P49" i="2"/>
  <c r="R49" i="2" s="1"/>
  <c r="K49" i="2"/>
  <c r="AQ48" i="2"/>
  <c r="AL48" i="2"/>
  <c r="AE48" i="2"/>
  <c r="V48" i="2"/>
  <c r="P48" i="2"/>
  <c r="K48" i="2"/>
  <c r="L48" i="2" s="1"/>
  <c r="AQ47" i="2"/>
  <c r="AL47" i="2"/>
  <c r="AE47" i="2"/>
  <c r="V47" i="2"/>
  <c r="P47" i="2"/>
  <c r="R47" i="2" s="1"/>
  <c r="K47" i="2"/>
  <c r="L47" i="2" s="1"/>
  <c r="AQ46" i="2"/>
  <c r="AL46" i="2"/>
  <c r="AE46" i="2"/>
  <c r="V46" i="2"/>
  <c r="P46" i="2"/>
  <c r="R46" i="2" s="1"/>
  <c r="K46" i="2"/>
  <c r="AQ45" i="2"/>
  <c r="AL45" i="2"/>
  <c r="AE45" i="2"/>
  <c r="V45" i="2"/>
  <c r="P45" i="2"/>
  <c r="K45" i="2"/>
  <c r="L45" i="2" s="1"/>
  <c r="AQ44" i="2"/>
  <c r="AL44" i="2"/>
  <c r="AE44" i="2"/>
  <c r="V44" i="2"/>
  <c r="P44" i="2"/>
  <c r="K44" i="2"/>
  <c r="AQ43" i="2"/>
  <c r="AL43" i="2"/>
  <c r="AE43" i="2"/>
  <c r="V43" i="2"/>
  <c r="P43" i="2"/>
  <c r="K43" i="2"/>
  <c r="L43" i="2" s="1"/>
  <c r="AQ42" i="2"/>
  <c r="AL42" i="2"/>
  <c r="AE42" i="2"/>
  <c r="V42" i="2"/>
  <c r="P42" i="2"/>
  <c r="K42" i="2"/>
  <c r="AQ41" i="2"/>
  <c r="AL41" i="2"/>
  <c r="AE41" i="2"/>
  <c r="V41" i="2"/>
  <c r="P41" i="2"/>
  <c r="R41" i="2" s="1"/>
  <c r="K41" i="2"/>
  <c r="L41" i="2" s="1"/>
  <c r="AQ40" i="2"/>
  <c r="AL40" i="2"/>
  <c r="AE40" i="2"/>
  <c r="V40" i="2"/>
  <c r="P40" i="2"/>
  <c r="K40" i="2"/>
  <c r="AQ39" i="2"/>
  <c r="AL39" i="2"/>
  <c r="AE39" i="2"/>
  <c r="V39" i="2"/>
  <c r="P39" i="2"/>
  <c r="AF39" i="2" s="1"/>
  <c r="K39" i="2"/>
  <c r="AQ38" i="2"/>
  <c r="AL38" i="2"/>
  <c r="AE38" i="2"/>
  <c r="V38" i="2"/>
  <c r="R38" i="2"/>
  <c r="P38" i="2"/>
  <c r="K38" i="2"/>
  <c r="AQ37" i="2"/>
  <c r="AL37" i="2"/>
  <c r="AE37" i="2"/>
  <c r="V37" i="2"/>
  <c r="P37" i="2"/>
  <c r="R37" i="2" s="1"/>
  <c r="K37" i="2"/>
  <c r="AQ36" i="2"/>
  <c r="AL36" i="2"/>
  <c r="AE36" i="2"/>
  <c r="V36" i="2"/>
  <c r="P36" i="2"/>
  <c r="R36" i="2" s="1"/>
  <c r="K36" i="2"/>
  <c r="AQ35" i="2"/>
  <c r="AL35" i="2"/>
  <c r="AE35" i="2"/>
  <c r="V35" i="2"/>
  <c r="P35" i="2"/>
  <c r="R35" i="2" s="1"/>
  <c r="K35" i="2"/>
  <c r="L35" i="2" s="1"/>
  <c r="AQ34" i="2"/>
  <c r="AL34" i="2"/>
  <c r="AE34" i="2"/>
  <c r="V34" i="2"/>
  <c r="P34" i="2"/>
  <c r="R34" i="2" s="1"/>
  <c r="K34" i="2"/>
  <c r="AQ33" i="2"/>
  <c r="AL33" i="2"/>
  <c r="AE33" i="2"/>
  <c r="V33" i="2"/>
  <c r="P33" i="2"/>
  <c r="R33" i="2" s="1"/>
  <c r="K33" i="2"/>
  <c r="L33" i="2" s="1"/>
  <c r="AQ32" i="2"/>
  <c r="AL32" i="2"/>
  <c r="AE32" i="2"/>
  <c r="V32" i="2"/>
  <c r="P32" i="2"/>
  <c r="K32" i="2"/>
  <c r="L32" i="2" s="1"/>
  <c r="AQ31" i="2"/>
  <c r="AL31" i="2"/>
  <c r="AE31" i="2"/>
  <c r="V31" i="2"/>
  <c r="P31" i="2"/>
  <c r="K31" i="2"/>
  <c r="L31" i="2" s="1"/>
  <c r="AQ30" i="2"/>
  <c r="AL30" i="2"/>
  <c r="AE30" i="2"/>
  <c r="V30" i="2"/>
  <c r="P30" i="2"/>
  <c r="K30" i="2"/>
  <c r="AQ29" i="2"/>
  <c r="AL29" i="2"/>
  <c r="AE29" i="2"/>
  <c r="V29" i="2"/>
  <c r="P29" i="2"/>
  <c r="R29" i="2" s="1"/>
  <c r="AD29" i="2" s="1"/>
  <c r="L29" i="2"/>
  <c r="K29" i="2"/>
  <c r="AQ28" i="2"/>
  <c r="AL28" i="2"/>
  <c r="AE28" i="2"/>
  <c r="V28" i="2"/>
  <c r="P28" i="2"/>
  <c r="R28" i="2" s="1"/>
  <c r="K28" i="2"/>
  <c r="AQ27" i="2"/>
  <c r="AL27" i="2"/>
  <c r="AE27" i="2"/>
  <c r="V27" i="2"/>
  <c r="P27" i="2"/>
  <c r="K27" i="2"/>
  <c r="AQ26" i="2"/>
  <c r="AL26" i="2"/>
  <c r="AE26" i="2"/>
  <c r="V26" i="2"/>
  <c r="P26" i="2"/>
  <c r="K26" i="2"/>
  <c r="L26" i="2" s="1"/>
  <c r="AQ25" i="2"/>
  <c r="AL25" i="2"/>
  <c r="AE25" i="2"/>
  <c r="V25" i="2"/>
  <c r="P25" i="2"/>
  <c r="K25" i="2"/>
  <c r="AQ24" i="2"/>
  <c r="AL24" i="2"/>
  <c r="AE24" i="2"/>
  <c r="V24" i="2"/>
  <c r="P24" i="2"/>
  <c r="K24" i="2"/>
  <c r="AQ23" i="2"/>
  <c r="AL23" i="2"/>
  <c r="AE23" i="2"/>
  <c r="V23" i="2"/>
  <c r="P23" i="2"/>
  <c r="R23" i="2" s="1"/>
  <c r="K23" i="2"/>
  <c r="AQ22" i="2"/>
  <c r="AL22" i="2"/>
  <c r="AE22" i="2"/>
  <c r="V22" i="2"/>
  <c r="P22" i="2"/>
  <c r="R22" i="2" s="1"/>
  <c r="K22" i="2"/>
  <c r="L22" i="2" s="1"/>
  <c r="AQ21" i="2"/>
  <c r="AL21" i="2"/>
  <c r="AE21" i="2"/>
  <c r="V21" i="2"/>
  <c r="P21" i="2"/>
  <c r="R21" i="2" s="1"/>
  <c r="K21" i="2"/>
  <c r="AQ20" i="2"/>
  <c r="AL20" i="2"/>
  <c r="AE20" i="2"/>
  <c r="V20" i="2"/>
  <c r="P20" i="2"/>
  <c r="R20" i="2" s="1"/>
  <c r="K20" i="2"/>
  <c r="AQ19" i="2"/>
  <c r="AL19" i="2"/>
  <c r="AE19" i="2"/>
  <c r="V19" i="2"/>
  <c r="P19" i="2"/>
  <c r="R19" i="2" s="1"/>
  <c r="L19" i="2"/>
  <c r="K19" i="2"/>
  <c r="AQ18" i="2"/>
  <c r="AL18" i="2"/>
  <c r="AE18" i="2"/>
  <c r="V18" i="2"/>
  <c r="P18" i="2"/>
  <c r="K18" i="2"/>
  <c r="L18" i="2" s="1"/>
  <c r="AQ17" i="2"/>
  <c r="AL17" i="2"/>
  <c r="AE17" i="2"/>
  <c r="V17" i="2"/>
  <c r="P17" i="2"/>
  <c r="R17" i="2" s="1"/>
  <c r="K17" i="2"/>
  <c r="L17" i="2" s="1"/>
  <c r="AQ16" i="2"/>
  <c r="AL16" i="2"/>
  <c r="AE16" i="2"/>
  <c r="V16" i="2"/>
  <c r="P16" i="2"/>
  <c r="R16" i="2" s="1"/>
  <c r="K16" i="2"/>
  <c r="L16" i="2" s="1"/>
  <c r="AQ15" i="2"/>
  <c r="AL15" i="2"/>
  <c r="AE15" i="2"/>
  <c r="V15" i="2"/>
  <c r="P15" i="2"/>
  <c r="R15" i="2" s="1"/>
  <c r="K15" i="2"/>
  <c r="L15" i="2" s="1"/>
  <c r="AQ14" i="2"/>
  <c r="AL14" i="2"/>
  <c r="AE14" i="2"/>
  <c r="V14" i="2"/>
  <c r="P14" i="2"/>
  <c r="L14" i="2"/>
  <c r="K14" i="2"/>
  <c r="AQ13" i="2"/>
  <c r="AL13" i="2"/>
  <c r="AE13" i="2"/>
  <c r="V13" i="2"/>
  <c r="P13" i="2"/>
  <c r="R13" i="2" s="1"/>
  <c r="K13" i="2"/>
  <c r="L13" i="2" s="1"/>
  <c r="AQ12" i="2"/>
  <c r="AL12" i="2"/>
  <c r="AE12" i="2"/>
  <c r="V12" i="2"/>
  <c r="P12" i="2"/>
  <c r="K12" i="2"/>
  <c r="AQ11" i="2"/>
  <c r="AL11" i="2"/>
  <c r="AE11" i="2"/>
  <c r="V11" i="2"/>
  <c r="P11" i="2"/>
  <c r="K11" i="2"/>
  <c r="AQ10" i="2"/>
  <c r="AL10" i="2"/>
  <c r="AE10" i="2"/>
  <c r="V10" i="2"/>
  <c r="P10" i="2"/>
  <c r="K10" i="2"/>
  <c r="L10" i="2" s="1"/>
  <c r="AQ9" i="2"/>
  <c r="AL9" i="2"/>
  <c r="AE9" i="2"/>
  <c r="V9" i="2"/>
  <c r="P9" i="2"/>
  <c r="AF9" i="2" s="1"/>
  <c r="K9" i="2"/>
  <c r="AQ8" i="2"/>
  <c r="AL8" i="2"/>
  <c r="AE8" i="2"/>
  <c r="V8" i="2"/>
  <c r="P8" i="2"/>
  <c r="R8" i="2" s="1"/>
  <c r="K8" i="2"/>
  <c r="AP6" i="2"/>
  <c r="AO6" i="2"/>
  <c r="AN6" i="2"/>
  <c r="AM6" i="2"/>
  <c r="AK6" i="2"/>
  <c r="AJ6" i="2"/>
  <c r="AI6" i="2"/>
  <c r="AH6" i="2"/>
  <c r="AG6" i="2"/>
  <c r="Z6" i="2"/>
  <c r="Y6" i="2"/>
  <c r="X6" i="2"/>
  <c r="W6" i="2"/>
  <c r="U6" i="2"/>
  <c r="T6" i="2"/>
  <c r="S6" i="2"/>
  <c r="Q6" i="2"/>
  <c r="O6" i="2"/>
  <c r="N6" i="2"/>
  <c r="M6" i="2"/>
  <c r="J6" i="2"/>
  <c r="I6" i="2"/>
  <c r="H6" i="2"/>
  <c r="G6" i="2"/>
  <c r="AA195" i="2" l="1"/>
  <c r="AD200" i="2"/>
  <c r="AF239" i="2"/>
  <c r="AF43" i="2"/>
  <c r="AD244" i="2"/>
  <c r="AF262" i="2"/>
  <c r="AF22" i="2"/>
  <c r="AF38" i="2"/>
  <c r="AF63" i="2"/>
  <c r="L128" i="2"/>
  <c r="AC141" i="2"/>
  <c r="AC309" i="2"/>
  <c r="AC83" i="2"/>
  <c r="AF96" i="2"/>
  <c r="AF151" i="2"/>
  <c r="AF83" i="2"/>
  <c r="AF188" i="2"/>
  <c r="AC224" i="2"/>
  <c r="R196" i="2"/>
  <c r="AC196" i="2" s="1"/>
  <c r="AF268" i="2"/>
  <c r="AF97" i="2"/>
  <c r="AF105" i="2"/>
  <c r="AC13" i="2"/>
  <c r="AF31" i="2"/>
  <c r="AF186" i="2"/>
  <c r="AF230" i="2"/>
  <c r="AF232" i="2"/>
  <c r="AF305" i="2"/>
  <c r="R312" i="2"/>
  <c r="AF18" i="2"/>
  <c r="AF181" i="2"/>
  <c r="AF189" i="2"/>
  <c r="R230" i="2"/>
  <c r="AD230" i="2" s="1"/>
  <c r="AD248" i="2"/>
  <c r="AF320" i="2"/>
  <c r="AF19" i="2"/>
  <c r="AA192" i="2"/>
  <c r="AF256" i="2"/>
  <c r="AC85" i="2"/>
  <c r="AF12" i="2"/>
  <c r="AF130" i="2"/>
  <c r="L77" i="2"/>
  <c r="AA301" i="2"/>
  <c r="AA314" i="2"/>
  <c r="AF244" i="2"/>
  <c r="AD309" i="2"/>
  <c r="AF313" i="2"/>
  <c r="R9" i="2"/>
  <c r="AD9" i="2" s="1"/>
  <c r="AC21" i="2"/>
  <c r="L62" i="2"/>
  <c r="AF80" i="2"/>
  <c r="AF204" i="2"/>
  <c r="AF214" i="2"/>
  <c r="AF224" i="2"/>
  <c r="AF226" i="2"/>
  <c r="AD285" i="2"/>
  <c r="L290" i="2"/>
  <c r="AF290" i="2"/>
  <c r="AF112" i="2"/>
  <c r="AD141" i="2"/>
  <c r="AF148" i="2"/>
  <c r="AA231" i="2"/>
  <c r="AC29" i="2"/>
  <c r="AC36" i="2"/>
  <c r="AF46" i="2"/>
  <c r="AD127" i="2"/>
  <c r="AF129" i="2"/>
  <c r="AC231" i="2"/>
  <c r="AF243" i="2"/>
  <c r="AF272" i="2"/>
  <c r="AF280" i="2"/>
  <c r="R290" i="2"/>
  <c r="AC290" i="2" s="1"/>
  <c r="AA62" i="2"/>
  <c r="AD85" i="2"/>
  <c r="AF146" i="2"/>
  <c r="AF255" i="2"/>
  <c r="AF48" i="2"/>
  <c r="AF24" i="2"/>
  <c r="AF64" i="2"/>
  <c r="AC66" i="2"/>
  <c r="AD69" i="2"/>
  <c r="AA144" i="2"/>
  <c r="L195" i="2"/>
  <c r="AD236" i="2"/>
  <c r="R255" i="2"/>
  <c r="AA255" i="2" s="1"/>
  <c r="AD290" i="2"/>
  <c r="AA310" i="2"/>
  <c r="AA83" i="2"/>
  <c r="AD195" i="2"/>
  <c r="AA205" i="2"/>
  <c r="AC301" i="2"/>
  <c r="AC303" i="2"/>
  <c r="AA312" i="2"/>
  <c r="AF33" i="2"/>
  <c r="AD66" i="2"/>
  <c r="AF55" i="2"/>
  <c r="R154" i="2"/>
  <c r="AF183" i="2"/>
  <c r="AF190" i="2"/>
  <c r="AF197" i="2"/>
  <c r="AA200" i="2"/>
  <c r="AF220" i="2"/>
  <c r="AF253" i="2"/>
  <c r="AD258" i="2"/>
  <c r="AF10" i="2"/>
  <c r="AF32" i="2"/>
  <c r="AF81" i="2"/>
  <c r="AF113" i="2"/>
  <c r="AF120" i="2"/>
  <c r="AF149" i="2"/>
  <c r="AC159" i="2"/>
  <c r="AF179" i="2"/>
  <c r="AF193" i="2"/>
  <c r="AF260" i="2"/>
  <c r="AD52" i="2"/>
  <c r="AF70" i="2"/>
  <c r="AD67" i="2"/>
  <c r="AC205" i="2"/>
  <c r="AF35" i="2"/>
  <c r="AF26" i="2"/>
  <c r="AF13" i="2"/>
  <c r="AF61" i="2"/>
  <c r="R65" i="2"/>
  <c r="AA65" i="2" s="1"/>
  <c r="AF106" i="2"/>
  <c r="R130" i="2"/>
  <c r="AD130" i="2" s="1"/>
  <c r="AF135" i="2"/>
  <c r="R157" i="2"/>
  <c r="AD157" i="2" s="1"/>
  <c r="AF167" i="2"/>
  <c r="AC184" i="2"/>
  <c r="AD218" i="2"/>
  <c r="R239" i="2"/>
  <c r="AC239" i="2" s="1"/>
  <c r="AF42" i="2"/>
  <c r="AD118" i="2"/>
  <c r="AA140" i="2"/>
  <c r="AC201" i="2"/>
  <c r="AC249" i="2"/>
  <c r="AF261" i="2"/>
  <c r="AD274" i="2"/>
  <c r="AD284" i="2"/>
  <c r="AD291" i="2"/>
  <c r="AF304" i="2"/>
  <c r="AD121" i="2"/>
  <c r="R18" i="2"/>
  <c r="AC18" i="2" s="1"/>
  <c r="AA35" i="2"/>
  <c r="AC82" i="2"/>
  <c r="R96" i="2"/>
  <c r="AC96" i="2" s="1"/>
  <c r="AF104" i="2"/>
  <c r="AF114" i="2"/>
  <c r="AD184" i="2"/>
  <c r="AF206" i="2"/>
  <c r="AF237" i="2"/>
  <c r="AF242" i="2"/>
  <c r="AC297" i="2"/>
  <c r="AD302" i="2"/>
  <c r="AF309" i="2"/>
  <c r="AC52" i="2"/>
  <c r="R114" i="2"/>
  <c r="AC114" i="2" s="1"/>
  <c r="AC116" i="2"/>
  <c r="AF235" i="2"/>
  <c r="AA311" i="2"/>
  <c r="AD225" i="2"/>
  <c r="AC225" i="2"/>
  <c r="AD117" i="2"/>
  <c r="AC117" i="2"/>
  <c r="AD98" i="2"/>
  <c r="AC98" i="2"/>
  <c r="AD219" i="2"/>
  <c r="AC219" i="2"/>
  <c r="AD156" i="2"/>
  <c r="AC156" i="2"/>
  <c r="AD159" i="2"/>
  <c r="AA56" i="2"/>
  <c r="R81" i="2"/>
  <c r="AA81" i="2" s="1"/>
  <c r="AD86" i="2"/>
  <c r="AF93" i="2"/>
  <c r="R97" i="2"/>
  <c r="AD97" i="2" s="1"/>
  <c r="AF156" i="2"/>
  <c r="R170" i="2"/>
  <c r="AD170" i="2" s="1"/>
  <c r="L292" i="2"/>
  <c r="AF16" i="2"/>
  <c r="L30" i="2"/>
  <c r="R32" i="2"/>
  <c r="AC32" i="2" s="1"/>
  <c r="L34" i="2"/>
  <c r="L46" i="2"/>
  <c r="AF51" i="2"/>
  <c r="L53" i="2"/>
  <c r="AD103" i="2"/>
  <c r="AF109" i="2"/>
  <c r="AF111" i="2"/>
  <c r="R113" i="2"/>
  <c r="AD113" i="2" s="1"/>
  <c r="L125" i="2"/>
  <c r="L127" i="2"/>
  <c r="AF140" i="2"/>
  <c r="R146" i="2"/>
  <c r="AC146" i="2" s="1"/>
  <c r="AC155" i="2"/>
  <c r="R206" i="2"/>
  <c r="L212" i="2"/>
  <c r="AC213" i="2"/>
  <c r="L217" i="2"/>
  <c r="AF231" i="2"/>
  <c r="AF254" i="2"/>
  <c r="AF258" i="2"/>
  <c r="AA260" i="2"/>
  <c r="AF283" i="2"/>
  <c r="AD292" i="2"/>
  <c r="R296" i="2"/>
  <c r="AD296" i="2" s="1"/>
  <c r="AC302" i="2"/>
  <c r="AC311" i="2"/>
  <c r="AC314" i="2"/>
  <c r="L319" i="2"/>
  <c r="AD82" i="2"/>
  <c r="AF98" i="2"/>
  <c r="AA130" i="2"/>
  <c r="AA168" i="2"/>
  <c r="AF200" i="2"/>
  <c r="L310" i="2"/>
  <c r="AF56" i="2"/>
  <c r="AC67" i="2"/>
  <c r="L103" i="2"/>
  <c r="AF118" i="2"/>
  <c r="AF125" i="2"/>
  <c r="AF127" i="2"/>
  <c r="AF142" i="2"/>
  <c r="AC195" i="2"/>
  <c r="AD213" i="2"/>
  <c r="AA224" i="2"/>
  <c r="AD226" i="2"/>
  <c r="AA243" i="2"/>
  <c r="R283" i="2"/>
  <c r="AF300" i="2"/>
  <c r="AD311" i="2"/>
  <c r="AD314" i="2"/>
  <c r="AF319" i="2"/>
  <c r="AF155" i="2"/>
  <c r="AD275" i="2"/>
  <c r="AC279" i="2"/>
  <c r="AF287" i="2"/>
  <c r="AA307" i="2"/>
  <c r="AD310" i="2"/>
  <c r="AC22" i="2"/>
  <c r="AF158" i="2"/>
  <c r="AA212" i="2"/>
  <c r="AA34" i="2"/>
  <c r="L38" i="2"/>
  <c r="AF40" i="2"/>
  <c r="R42" i="2"/>
  <c r="AA42" i="2" s="1"/>
  <c r="AC62" i="2"/>
  <c r="R105" i="2"/>
  <c r="AA107" i="2"/>
  <c r="L121" i="2"/>
  <c r="R129" i="2"/>
  <c r="AD129" i="2" s="1"/>
  <c r="L152" i="2"/>
  <c r="L157" i="2"/>
  <c r="AA176" i="2"/>
  <c r="AD188" i="2"/>
  <c r="AF213" i="2"/>
  <c r="AF221" i="2"/>
  <c r="AD224" i="2"/>
  <c r="AC232" i="2"/>
  <c r="AF234" i="2"/>
  <c r="AF240" i="2"/>
  <c r="R242" i="2"/>
  <c r="AD243" i="2"/>
  <c r="R245" i="2"/>
  <c r="AD245" i="2" s="1"/>
  <c r="R253" i="2"/>
  <c r="AC253" i="2" s="1"/>
  <c r="AD255" i="2"/>
  <c r="R262" i="2"/>
  <c r="AA262" i="2" s="1"/>
  <c r="AD279" i="2"/>
  <c r="AF292" i="2"/>
  <c r="AC307" i="2"/>
  <c r="AF311" i="2"/>
  <c r="AF314" i="2"/>
  <c r="AF50" i="2"/>
  <c r="L61" i="2"/>
  <c r="AF67" i="2"/>
  <c r="AD119" i="2"/>
  <c r="AF121" i="2"/>
  <c r="AF143" i="2"/>
  <c r="AF152" i="2"/>
  <c r="AC176" i="2"/>
  <c r="AA194" i="2"/>
  <c r="AF195" i="2"/>
  <c r="L205" i="2"/>
  <c r="AC212" i="2"/>
  <c r="R221" i="2"/>
  <c r="AD221" i="2" s="1"/>
  <c r="AF266" i="2"/>
  <c r="AF271" i="2"/>
  <c r="AD307" i="2"/>
  <c r="L309" i="2"/>
  <c r="AE6" i="2"/>
  <c r="AD160" i="2"/>
  <c r="AD13" i="2"/>
  <c r="AF15" i="2"/>
  <c r="AD22" i="2"/>
  <c r="AF34" i="2"/>
  <c r="AC70" i="2"/>
  <c r="AF78" i="2"/>
  <c r="AF103" i="2"/>
  <c r="AF160" i="2"/>
  <c r="AD176" i="2"/>
  <c r="AC194" i="2"/>
  <c r="AA201" i="2"/>
  <c r="AF205" i="2"/>
  <c r="AD212" i="2"/>
  <c r="AF223" i="2"/>
  <c r="AF236" i="2"/>
  <c r="AF279" i="2"/>
  <c r="AF285" i="2"/>
  <c r="AF310" i="2"/>
  <c r="AC313" i="2"/>
  <c r="AF86" i="2"/>
  <c r="AF99" i="2"/>
  <c r="AC102" i="2"/>
  <c r="AD194" i="2"/>
  <c r="AA218" i="2"/>
  <c r="AC223" i="2"/>
  <c r="AC248" i="2"/>
  <c r="AF249" i="2"/>
  <c r="AA291" i="2"/>
  <c r="AF307" i="2"/>
  <c r="AD155" i="2"/>
  <c r="AF176" i="2"/>
  <c r="AF17" i="2"/>
  <c r="AF29" i="2"/>
  <c r="R31" i="2"/>
  <c r="AD31" i="2" s="1"/>
  <c r="AA66" i="2"/>
  <c r="AA80" i="2"/>
  <c r="AD83" i="2"/>
  <c r="L102" i="2"/>
  <c r="AF108" i="2"/>
  <c r="R112" i="2"/>
  <c r="AC112" i="2" s="1"/>
  <c r="L151" i="2"/>
  <c r="R171" i="2"/>
  <c r="AF194" i="2"/>
  <c r="AF201" i="2"/>
  <c r="R214" i="2"/>
  <c r="AD214" i="2" s="1"/>
  <c r="AD237" i="2"/>
  <c r="AD239" i="2"/>
  <c r="R261" i="2"/>
  <c r="AA261" i="2" s="1"/>
  <c r="R278" i="2"/>
  <c r="AC278" i="2" s="1"/>
  <c r="L288" i="2"/>
  <c r="AC291" i="2"/>
  <c r="L297" i="2"/>
  <c r="L301" i="2"/>
  <c r="R320" i="2"/>
  <c r="AD320" i="2" s="1"/>
  <c r="AQ6" i="2"/>
  <c r="L25" i="2"/>
  <c r="AD68" i="2"/>
  <c r="L179" i="2"/>
  <c r="L200" i="2"/>
  <c r="AF288" i="2"/>
  <c r="AD23" i="2"/>
  <c r="AF25" i="2"/>
  <c r="AD70" i="2"/>
  <c r="AC118" i="2"/>
  <c r="AF131" i="2"/>
  <c r="AF133" i="2"/>
  <c r="R151" i="2"/>
  <c r="AD151" i="2" s="1"/>
  <c r="L168" i="2"/>
  <c r="AC189" i="2"/>
  <c r="R193" i="2"/>
  <c r="AC193" i="2" s="1"/>
  <c r="AF241" i="2"/>
  <c r="R280" i="2"/>
  <c r="AC280" i="2" s="1"/>
  <c r="R286" i="2"/>
  <c r="AC286" i="2" s="1"/>
  <c r="AD303" i="2"/>
  <c r="AC312" i="2"/>
  <c r="AF124" i="2"/>
  <c r="AC254" i="2"/>
  <c r="AC255" i="2"/>
  <c r="R12" i="2"/>
  <c r="AA12" i="2" s="1"/>
  <c r="L23" i="2"/>
  <c r="R25" i="2"/>
  <c r="AD25" i="2" s="1"/>
  <c r="AF47" i="2"/>
  <c r="AF52" i="2"/>
  <c r="AF77" i="2"/>
  <c r="AA98" i="2"/>
  <c r="AD102" i="2"/>
  <c r="R104" i="2"/>
  <c r="AD104" i="2" s="1"/>
  <c r="AF122" i="2"/>
  <c r="AD147" i="2"/>
  <c r="AA156" i="2"/>
  <c r="AF168" i="2"/>
  <c r="AF173" i="2"/>
  <c r="AF177" i="2"/>
  <c r="R181" i="2"/>
  <c r="AD181" i="2" s="1"/>
  <c r="AA183" i="2"/>
  <c r="AC218" i="2"/>
  <c r="AF229" i="2"/>
  <c r="R241" i="2"/>
  <c r="AA241" i="2" s="1"/>
  <c r="AA248" i="2"/>
  <c r="AD272" i="2"/>
  <c r="AF291" i="2"/>
  <c r="AD196" i="2"/>
  <c r="AF222" i="2"/>
  <c r="AF274" i="2"/>
  <c r="AF284" i="2"/>
  <c r="AA290" i="2"/>
  <c r="AF293" i="2"/>
  <c r="AA51" i="2"/>
  <c r="AF138" i="2"/>
  <c r="AD168" i="2"/>
  <c r="AC183" i="2"/>
  <c r="AF207" i="2"/>
  <c r="AF8" i="2"/>
  <c r="R39" i="2"/>
  <c r="AC51" i="2"/>
  <c r="AD65" i="2"/>
  <c r="AA82" i="2"/>
  <c r="AF102" i="2"/>
  <c r="AF132" i="2"/>
  <c r="R222" i="2"/>
  <c r="AD222" i="2" s="1"/>
  <c r="AD227" i="2"/>
  <c r="AA254" i="2"/>
  <c r="AF297" i="2"/>
  <c r="AF301" i="2"/>
  <c r="R305" i="2"/>
  <c r="AD305" i="2" s="1"/>
  <c r="AD312" i="2"/>
  <c r="AC31" i="2"/>
  <c r="AD55" i="2"/>
  <c r="AD57" i="2"/>
  <c r="AC57" i="2"/>
  <c r="AA57" i="2"/>
  <c r="L57" i="2"/>
  <c r="AF57" i="2"/>
  <c r="AD19" i="2"/>
  <c r="AC19" i="2"/>
  <c r="AA19" i="2"/>
  <c r="AF14" i="2"/>
  <c r="R14" i="2"/>
  <c r="P6" i="2"/>
  <c r="AD33" i="2"/>
  <c r="AC33" i="2"/>
  <c r="AA33" i="2"/>
  <c r="L49" i="2"/>
  <c r="AF49" i="2"/>
  <c r="AA49" i="2"/>
  <c r="AC49" i="2"/>
  <c r="AD28" i="2"/>
  <c r="AC28" i="2"/>
  <c r="L28" i="2"/>
  <c r="AA28" i="2"/>
  <c r="R45" i="2"/>
  <c r="AC45" i="2" s="1"/>
  <c r="AF45" i="2"/>
  <c r="L92" i="2"/>
  <c r="AF28" i="2"/>
  <c r="L11" i="2"/>
  <c r="K6" i="2"/>
  <c r="AD49" i="2"/>
  <c r="L90" i="2"/>
  <c r="AF11" i="2"/>
  <c r="R24" i="2"/>
  <c r="AA24" i="2" s="1"/>
  <c r="AF30" i="2"/>
  <c r="R30" i="2"/>
  <c r="AF94" i="2"/>
  <c r="R94" i="2"/>
  <c r="L40" i="2"/>
  <c r="AF71" i="2"/>
  <c r="R71" i="2"/>
  <c r="AD16" i="2"/>
  <c r="AC16" i="2"/>
  <c r="AA16" i="2"/>
  <c r="AA21" i="2"/>
  <c r="L21" i="2"/>
  <c r="AF21" i="2"/>
  <c r="V6" i="2"/>
  <c r="AD47" i="2"/>
  <c r="AC47" i="2"/>
  <c r="AA47" i="2"/>
  <c r="AD64" i="2"/>
  <c r="AC64" i="2"/>
  <c r="AA64" i="2"/>
  <c r="AA100" i="2"/>
  <c r="L100" i="2"/>
  <c r="AF100" i="2"/>
  <c r="AD100" i="2"/>
  <c r="AC100" i="2"/>
  <c r="R217" i="2"/>
  <c r="AF217" i="2"/>
  <c r="AD35" i="2"/>
  <c r="AC35" i="2"/>
  <c r="AC42" i="2"/>
  <c r="L44" i="2"/>
  <c r="L74" i="2"/>
  <c r="AA84" i="2"/>
  <c r="L84" i="2"/>
  <c r="AF84" i="2"/>
  <c r="AD84" i="2"/>
  <c r="AC84" i="2"/>
  <c r="AD135" i="2"/>
  <c r="AC135" i="2"/>
  <c r="AA135" i="2"/>
  <c r="L135" i="2"/>
  <c r="AA37" i="2"/>
  <c r="L37" i="2"/>
  <c r="AF37" i="2"/>
  <c r="AD61" i="2"/>
  <c r="AC61" i="2"/>
  <c r="AF76" i="2"/>
  <c r="R76" i="2"/>
  <c r="AA76" i="2" s="1"/>
  <c r="AF88" i="2"/>
  <c r="R88" i="2"/>
  <c r="AD88" i="2" s="1"/>
  <c r="AD21" i="2"/>
  <c r="L27" i="2"/>
  <c r="AD32" i="2"/>
  <c r="AA32" i="2"/>
  <c r="AC131" i="2"/>
  <c r="AA131" i="2"/>
  <c r="AD8" i="2"/>
  <c r="L12" i="2"/>
  <c r="AF27" i="2"/>
  <c r="AF58" i="2"/>
  <c r="R58" i="2"/>
  <c r="AD58" i="2" s="1"/>
  <c r="AF72" i="2"/>
  <c r="R72" i="2"/>
  <c r="AD72" i="2" s="1"/>
  <c r="AD91" i="2"/>
  <c r="AC91" i="2"/>
  <c r="L91" i="2"/>
  <c r="AA91" i="2"/>
  <c r="AA20" i="2"/>
  <c r="L20" i="2"/>
  <c r="AF20" i="2"/>
  <c r="AD20" i="2"/>
  <c r="AD34" i="2"/>
  <c r="AC34" i="2"/>
  <c r="AC37" i="2"/>
  <c r="AD46" i="2"/>
  <c r="AC46" i="2"/>
  <c r="AA46" i="2"/>
  <c r="AC63" i="2"/>
  <c r="AA63" i="2"/>
  <c r="AD78" i="2"/>
  <c r="AC78" i="2"/>
  <c r="AA78" i="2"/>
  <c r="AF95" i="2"/>
  <c r="R95" i="2"/>
  <c r="AA101" i="2"/>
  <c r="L101" i="2"/>
  <c r="AF101" i="2"/>
  <c r="AD101" i="2"/>
  <c r="AC101" i="2"/>
  <c r="AC15" i="2"/>
  <c r="AA15" i="2"/>
  <c r="AD17" i="2"/>
  <c r="AC17" i="2"/>
  <c r="AA17" i="2"/>
  <c r="AD37" i="2"/>
  <c r="AA41" i="2"/>
  <c r="AF60" i="2"/>
  <c r="R60" i="2"/>
  <c r="AD89" i="2"/>
  <c r="AC89" i="2"/>
  <c r="AA89" i="2"/>
  <c r="L89" i="2"/>
  <c r="AF23" i="2"/>
  <c r="AD63" i="2"/>
  <c r="L136" i="2"/>
  <c r="AD15" i="2"/>
  <c r="AA36" i="2"/>
  <c r="L36" i="2"/>
  <c r="AF36" i="2"/>
  <c r="AD36" i="2"/>
  <c r="AD87" i="2"/>
  <c r="AC87" i="2"/>
  <c r="AA87" i="2"/>
  <c r="AF87" i="2"/>
  <c r="R211" i="2"/>
  <c r="AF211" i="2"/>
  <c r="AF41" i="2"/>
  <c r="AD45" i="2"/>
  <c r="AD50" i="2"/>
  <c r="AC50" i="2"/>
  <c r="AA50" i="2"/>
  <c r="AD59" i="2"/>
  <c r="AC59" i="2"/>
  <c r="L59" i="2"/>
  <c r="AD73" i="2"/>
  <c r="AC73" i="2"/>
  <c r="AA73" i="2"/>
  <c r="L73" i="2"/>
  <c r="L87" i="2"/>
  <c r="AD99" i="2"/>
  <c r="AC99" i="2"/>
  <c r="AA99" i="2"/>
  <c r="AD123" i="2"/>
  <c r="AC123" i="2"/>
  <c r="L123" i="2"/>
  <c r="AA123" i="2"/>
  <c r="AL6" i="2"/>
  <c r="AC20" i="2"/>
  <c r="AD62" i="2"/>
  <c r="AA69" i="2"/>
  <c r="AF69" i="2"/>
  <c r="AC69" i="2"/>
  <c r="L69" i="2"/>
  <c r="AF123" i="2"/>
  <c r="AA85" i="2"/>
  <c r="L85" i="2"/>
  <c r="AF90" i="2"/>
  <c r="R90" i="2"/>
  <c r="AD90" i="2" s="1"/>
  <c r="AF153" i="2"/>
  <c r="R153" i="2"/>
  <c r="AD266" i="2"/>
  <c r="AC266" i="2"/>
  <c r="AA283" i="2"/>
  <c r="AA296" i="2"/>
  <c r="AA54" i="2"/>
  <c r="AF59" i="2"/>
  <c r="AF92" i="2"/>
  <c r="AD128" i="2"/>
  <c r="AC128" i="2"/>
  <c r="AA128" i="2"/>
  <c r="AF137" i="2"/>
  <c r="R137" i="2"/>
  <c r="R234" i="2"/>
  <c r="AA234" i="2" s="1"/>
  <c r="AF74" i="2"/>
  <c r="R74" i="2"/>
  <c r="AA74" i="2" s="1"/>
  <c r="AD77" i="2"/>
  <c r="AA77" i="2"/>
  <c r="AA116" i="2"/>
  <c r="L116" i="2"/>
  <c r="AF116" i="2"/>
  <c r="AD116" i="2"/>
  <c r="AD146" i="2"/>
  <c r="AF175" i="2"/>
  <c r="R175" i="2"/>
  <c r="AD240" i="2"/>
  <c r="AC240" i="2"/>
  <c r="AA240" i="2"/>
  <c r="L269" i="2"/>
  <c r="L9" i="2"/>
  <c r="R11" i="2"/>
  <c r="AC11" i="2" s="1"/>
  <c r="R27" i="2"/>
  <c r="R40" i="2"/>
  <c r="AD40" i="2" s="1"/>
  <c r="R48" i="2"/>
  <c r="AD106" i="2"/>
  <c r="L108" i="2"/>
  <c r="AF119" i="2"/>
  <c r="AD162" i="2"/>
  <c r="AC162" i="2"/>
  <c r="AA162" i="2"/>
  <c r="AF162" i="2"/>
  <c r="L162" i="2"/>
  <c r="AF164" i="2"/>
  <c r="R164" i="2"/>
  <c r="L8" i="2"/>
  <c r="R10" i="2"/>
  <c r="AA13" i="2"/>
  <c r="L24" i="2"/>
  <c r="R26" i="2"/>
  <c r="AA29" i="2"/>
  <c r="L39" i="2"/>
  <c r="AA53" i="2"/>
  <c r="L58" i="2"/>
  <c r="AA68" i="2"/>
  <c r="L68" i="2"/>
  <c r="AD71" i="2"/>
  <c r="AC71" i="2"/>
  <c r="AA71" i="2"/>
  <c r="R111" i="2"/>
  <c r="AD139" i="2"/>
  <c r="AC139" i="2"/>
  <c r="AA139" i="2"/>
  <c r="AF150" i="2"/>
  <c r="R150" i="2"/>
  <c r="AA26" i="2"/>
  <c r="AC54" i="2"/>
  <c r="AC65" i="2"/>
  <c r="AD80" i="2"/>
  <c r="AF91" i="2"/>
  <c r="L124" i="2"/>
  <c r="AC170" i="2"/>
  <c r="AC315" i="2"/>
  <c r="AA315" i="2"/>
  <c r="L315" i="2"/>
  <c r="AF315" i="2"/>
  <c r="AD315" i="2"/>
  <c r="AA9" i="2"/>
  <c r="AF44" i="2"/>
  <c r="AD54" i="2"/>
  <c r="AF85" i="2"/>
  <c r="AF89" i="2"/>
  <c r="AC127" i="2"/>
  <c r="AA127" i="2"/>
  <c r="AF187" i="2"/>
  <c r="R187" i="2"/>
  <c r="AD233" i="2"/>
  <c r="AC233" i="2"/>
  <c r="AA233" i="2"/>
  <c r="L233" i="2"/>
  <c r="AA8" i="2"/>
  <c r="AC39" i="2"/>
  <c r="R44" i="2"/>
  <c r="AC44" i="2" s="1"/>
  <c r="AD56" i="2"/>
  <c r="AC56" i="2"/>
  <c r="L67" i="2"/>
  <c r="AC68" i="2"/>
  <c r="AF73" i="2"/>
  <c r="AD96" i="2"/>
  <c r="AF110" i="2"/>
  <c r="R110" i="2"/>
  <c r="R120" i="2"/>
  <c r="AD120" i="2" s="1"/>
  <c r="AF134" i="2"/>
  <c r="R134" i="2"/>
  <c r="AD154" i="2"/>
  <c r="R185" i="2"/>
  <c r="AF185" i="2"/>
  <c r="AD293" i="2"/>
  <c r="AC293" i="2"/>
  <c r="AA293" i="2"/>
  <c r="AA23" i="2"/>
  <c r="AC25" i="2"/>
  <c r="AA38" i="2"/>
  <c r="AA45" i="2"/>
  <c r="AF54" i="2"/>
  <c r="AD107" i="2"/>
  <c r="AC107" i="2"/>
  <c r="L107" i="2"/>
  <c r="AD115" i="2"/>
  <c r="AC115" i="2"/>
  <c r="AA117" i="2"/>
  <c r="L117" i="2"/>
  <c r="AF117" i="2"/>
  <c r="AA154" i="2"/>
  <c r="AA222" i="2"/>
  <c r="AC8" i="2"/>
  <c r="AA22" i="2"/>
  <c r="L42" i="2"/>
  <c r="R43" i="2"/>
  <c r="AC53" i="2"/>
  <c r="L56" i="2"/>
  <c r="AF75" i="2"/>
  <c r="R79" i="2"/>
  <c r="AC86" i="2"/>
  <c r="AD105" i="2"/>
  <c r="AF107" i="2"/>
  <c r="R138" i="2"/>
  <c r="AF165" i="2"/>
  <c r="R165" i="2"/>
  <c r="AC178" i="2"/>
  <c r="AA178" i="2"/>
  <c r="AF178" i="2"/>
  <c r="AD178" i="2"/>
  <c r="L178" i="2"/>
  <c r="AF270" i="2"/>
  <c r="R270" i="2"/>
  <c r="AC270" i="2" s="1"/>
  <c r="AC23" i="2"/>
  <c r="AC38" i="2"/>
  <c r="AD41" i="2"/>
  <c r="AC41" i="2"/>
  <c r="AA52" i="2"/>
  <c r="AD53" i="2"/>
  <c r="AA67" i="2"/>
  <c r="AF68" i="2"/>
  <c r="R75" i="2"/>
  <c r="AD75" i="2" s="1"/>
  <c r="AC80" i="2"/>
  <c r="AA115" i="2"/>
  <c r="AD140" i="2"/>
  <c r="AC140" i="2"/>
  <c r="AD38" i="2"/>
  <c r="AC55" i="2"/>
  <c r="AA55" i="2"/>
  <c r="AA61" i="2"/>
  <c r="AC72" i="2"/>
  <c r="L72" i="2"/>
  <c r="AF126" i="2"/>
  <c r="R126" i="2"/>
  <c r="AD182" i="2"/>
  <c r="AC182" i="2"/>
  <c r="AA246" i="2"/>
  <c r="AF246" i="2"/>
  <c r="AD246" i="2"/>
  <c r="AC246" i="2"/>
  <c r="L257" i="2"/>
  <c r="AD276" i="2"/>
  <c r="AC276" i="2"/>
  <c r="AA276" i="2"/>
  <c r="AD306" i="2"/>
  <c r="AC306" i="2"/>
  <c r="AA306" i="2"/>
  <c r="R93" i="2"/>
  <c r="R109" i="2"/>
  <c r="R125" i="2"/>
  <c r="AD131" i="2"/>
  <c r="AF136" i="2"/>
  <c r="AF141" i="2"/>
  <c r="R145" i="2"/>
  <c r="AA145" i="2" s="1"/>
  <c r="AA159" i="2"/>
  <c r="L159" i="2"/>
  <c r="R169" i="2"/>
  <c r="R173" i="2"/>
  <c r="AD173" i="2" s="1"/>
  <c r="AD208" i="2"/>
  <c r="AC208" i="2"/>
  <c r="AA208" i="2"/>
  <c r="L246" i="2"/>
  <c r="L276" i="2"/>
  <c r="AA282" i="2"/>
  <c r="AD282" i="2"/>
  <c r="AC282" i="2"/>
  <c r="AD289" i="2"/>
  <c r="AC289" i="2"/>
  <c r="AA289" i="2"/>
  <c r="AD317" i="2"/>
  <c r="AC317" i="2"/>
  <c r="AA317" i="2"/>
  <c r="AF317" i="2"/>
  <c r="R92" i="2"/>
  <c r="AD92" i="2" s="1"/>
  <c r="L106" i="2"/>
  <c r="R108" i="2"/>
  <c r="AC108" i="2" s="1"/>
  <c r="L122" i="2"/>
  <c r="R124" i="2"/>
  <c r="AA124" i="2" s="1"/>
  <c r="R136" i="2"/>
  <c r="AD136" i="2" s="1"/>
  <c r="L144" i="2"/>
  <c r="L149" i="2"/>
  <c r="L199" i="2"/>
  <c r="L208" i="2"/>
  <c r="AF210" i="2"/>
  <c r="AD210" i="2"/>
  <c r="AC210" i="2"/>
  <c r="AA210" i="2"/>
  <c r="AC216" i="2"/>
  <c r="AF216" i="2"/>
  <c r="AD216" i="2"/>
  <c r="AA216" i="2"/>
  <c r="AC221" i="2"/>
  <c r="R229" i="2"/>
  <c r="AC238" i="2"/>
  <c r="AD238" i="2"/>
  <c r="AA238" i="2"/>
  <c r="L238" i="2"/>
  <c r="AF276" i="2"/>
  <c r="AD278" i="2"/>
  <c r="AD179" i="2"/>
  <c r="AC179" i="2"/>
  <c r="AA179" i="2"/>
  <c r="AF238" i="2"/>
  <c r="R259" i="2"/>
  <c r="AF259" i="2"/>
  <c r="AC272" i="2"/>
  <c r="L282" i="2"/>
  <c r="L317" i="2"/>
  <c r="AF66" i="2"/>
  <c r="AF82" i="2"/>
  <c r="L88" i="2"/>
  <c r="L104" i="2"/>
  <c r="R106" i="2"/>
  <c r="L120" i="2"/>
  <c r="R122" i="2"/>
  <c r="AC133" i="2"/>
  <c r="L134" i="2"/>
  <c r="R149" i="2"/>
  <c r="AA155" i="2"/>
  <c r="L164" i="2"/>
  <c r="AC172" i="2"/>
  <c r="AA172" i="2"/>
  <c r="AD172" i="2"/>
  <c r="AF191" i="2"/>
  <c r="R191" i="2"/>
  <c r="AD191" i="2" s="1"/>
  <c r="AD197" i="2"/>
  <c r="AC197" i="2"/>
  <c r="AA197" i="2"/>
  <c r="R199" i="2"/>
  <c r="AF199" i="2"/>
  <c r="AA202" i="2"/>
  <c r="AD202" i="2"/>
  <c r="AC202" i="2"/>
  <c r="L202" i="2"/>
  <c r="L210" i="2"/>
  <c r="L216" i="2"/>
  <c r="L221" i="2"/>
  <c r="AF282" i="2"/>
  <c r="AD132" i="2"/>
  <c r="AD161" i="2"/>
  <c r="AC161" i="2"/>
  <c r="AA161" i="2"/>
  <c r="AF252" i="2"/>
  <c r="R252" i="2"/>
  <c r="AC252" i="2" s="1"/>
  <c r="AA106" i="2"/>
  <c r="L141" i="2"/>
  <c r="AC144" i="2"/>
  <c r="AA158" i="2"/>
  <c r="L158" i="2"/>
  <c r="R167" i="2"/>
  <c r="AD167" i="2" s="1"/>
  <c r="R186" i="2"/>
  <c r="AD186" i="2" s="1"/>
  <c r="AF208" i="2"/>
  <c r="AF269" i="2"/>
  <c r="AA105" i="2"/>
  <c r="AA121" i="2"/>
  <c r="L132" i="2"/>
  <c r="AA143" i="2"/>
  <c r="AD144" i="2"/>
  <c r="AC147" i="2"/>
  <c r="AA147" i="2"/>
  <c r="R148" i="2"/>
  <c r="AC148" i="2" s="1"/>
  <c r="R152" i="2"/>
  <c r="L161" i="2"/>
  <c r="AC168" i="2"/>
  <c r="L174" i="2"/>
  <c r="AF202" i="2"/>
  <c r="R204" i="2"/>
  <c r="AA204" i="2" s="1"/>
  <c r="R235" i="2"/>
  <c r="R265" i="2"/>
  <c r="AD265" i="2" s="1"/>
  <c r="AF265" i="2"/>
  <c r="AD308" i="2"/>
  <c r="L83" i="2"/>
  <c r="AA88" i="2"/>
  <c r="L99" i="2"/>
  <c r="AC106" i="2"/>
  <c r="L115" i="2"/>
  <c r="AA120" i="2"/>
  <c r="L131" i="2"/>
  <c r="AA142" i="2"/>
  <c r="AC154" i="2"/>
  <c r="AF159" i="2"/>
  <c r="AD163" i="2"/>
  <c r="AC163" i="2"/>
  <c r="AA163" i="2"/>
  <c r="L166" i="2"/>
  <c r="AF174" i="2"/>
  <c r="AD180" i="2"/>
  <c r="AC180" i="2"/>
  <c r="AA180" i="2"/>
  <c r="AC190" i="2"/>
  <c r="AD190" i="2"/>
  <c r="AA190" i="2"/>
  <c r="L190" i="2"/>
  <c r="AD192" i="2"/>
  <c r="AC192" i="2"/>
  <c r="AC271" i="2"/>
  <c r="AA271" i="2"/>
  <c r="R300" i="2"/>
  <c r="AC300" i="2" s="1"/>
  <c r="AA103" i="2"/>
  <c r="AC105" i="2"/>
  <c r="AA119" i="2"/>
  <c r="AC121" i="2"/>
  <c r="AC143" i="2"/>
  <c r="AF144" i="2"/>
  <c r="L147" i="2"/>
  <c r="AF166" i="2"/>
  <c r="AF172" i="2"/>
  <c r="R174" i="2"/>
  <c r="AD174" i="2" s="1"/>
  <c r="L180" i="2"/>
  <c r="L192" i="2"/>
  <c r="AA198" i="2"/>
  <c r="AF198" i="2"/>
  <c r="AD198" i="2"/>
  <c r="AC198" i="2"/>
  <c r="L209" i="2"/>
  <c r="AD209" i="2"/>
  <c r="AC209" i="2"/>
  <c r="AA209" i="2"/>
  <c r="AF228" i="2"/>
  <c r="R228" i="2"/>
  <c r="AC228" i="2" s="1"/>
  <c r="R247" i="2"/>
  <c r="AF247" i="2"/>
  <c r="AD260" i="2"/>
  <c r="AC260" i="2"/>
  <c r="R288" i="2"/>
  <c r="AA308" i="2"/>
  <c r="AA70" i="2"/>
  <c r="AA86" i="2"/>
  <c r="AC88" i="2"/>
  <c r="AA102" i="2"/>
  <c r="AC104" i="2"/>
  <c r="AA118" i="2"/>
  <c r="AC120" i="2"/>
  <c r="AA133" i="2"/>
  <c r="L139" i="2"/>
  <c r="AC142" i="2"/>
  <c r="AD143" i="2"/>
  <c r="AC158" i="2"/>
  <c r="L163" i="2"/>
  <c r="R166" i="2"/>
  <c r="AA166" i="2" s="1"/>
  <c r="AF180" i="2"/>
  <c r="AF192" i="2"/>
  <c r="L198" i="2"/>
  <c r="AD203" i="2"/>
  <c r="AC203" i="2"/>
  <c r="AA203" i="2"/>
  <c r="L215" i="2"/>
  <c r="AD215" i="2"/>
  <c r="AC215" i="2"/>
  <c r="AA215" i="2"/>
  <c r="AF277" i="2"/>
  <c r="R277" i="2"/>
  <c r="L295" i="2"/>
  <c r="AD295" i="2"/>
  <c r="AC103" i="2"/>
  <c r="AC119" i="2"/>
  <c r="AA141" i="2"/>
  <c r="AD142" i="2"/>
  <c r="AD158" i="2"/>
  <c r="AC160" i="2"/>
  <c r="AA160" i="2"/>
  <c r="AF161" i="2"/>
  <c r="AF163" i="2"/>
  <c r="AD165" i="2"/>
  <c r="AC165" i="2"/>
  <c r="L185" i="2"/>
  <c r="AF209" i="2"/>
  <c r="AA223" i="2"/>
  <c r="AC308" i="2"/>
  <c r="AA132" i="2"/>
  <c r="AD133" i="2"/>
  <c r="AD241" i="2"/>
  <c r="AC241" i="2"/>
  <c r="AC264" i="2"/>
  <c r="AF264" i="2"/>
  <c r="AD264" i="2"/>
  <c r="AA264" i="2"/>
  <c r="R295" i="2"/>
  <c r="AC295" i="2" s="1"/>
  <c r="AF295" i="2"/>
  <c r="AA294" i="2"/>
  <c r="AF257" i="2"/>
  <c r="AD281" i="2"/>
  <c r="L294" i="2"/>
  <c r="R304" i="2"/>
  <c r="AA304" i="2" s="1"/>
  <c r="R319" i="2"/>
  <c r="AC319" i="2" s="1"/>
  <c r="AA250" i="2"/>
  <c r="L251" i="2"/>
  <c r="L256" i="2"/>
  <c r="R257" i="2"/>
  <c r="AA257" i="2" s="1"/>
  <c r="R269" i="2"/>
  <c r="AD269" i="2" s="1"/>
  <c r="L299" i="2"/>
  <c r="AF251" i="2"/>
  <c r="AA258" i="2"/>
  <c r="L268" i="2"/>
  <c r="L274" i="2"/>
  <c r="L281" i="2"/>
  <c r="L286" i="2"/>
  <c r="R287" i="2"/>
  <c r="AA298" i="2"/>
  <c r="AF299" i="2"/>
  <c r="AF203" i="2"/>
  <c r="L220" i="2"/>
  <c r="L226" i="2"/>
  <c r="L250" i="2"/>
  <c r="R251" i="2"/>
  <c r="AD251" i="2" s="1"/>
  <c r="R256" i="2"/>
  <c r="AA256" i="2" s="1"/>
  <c r="R299" i="2"/>
  <c r="AC299" i="2" s="1"/>
  <c r="AD189" i="2"/>
  <c r="AA214" i="2"/>
  <c r="L232" i="2"/>
  <c r="AC258" i="2"/>
  <c r="R268" i="2"/>
  <c r="AD268" i="2" s="1"/>
  <c r="L280" i="2"/>
  <c r="L298" i="2"/>
  <c r="AD316" i="2"/>
  <c r="AC316" i="2"/>
  <c r="AA316" i="2"/>
  <c r="L316" i="2"/>
  <c r="AA318" i="2"/>
  <c r="L184" i="2"/>
  <c r="L196" i="2"/>
  <c r="L214" i="2"/>
  <c r="R220" i="2"/>
  <c r="AD220" i="2" s="1"/>
  <c r="L237" i="2"/>
  <c r="AA239" i="2"/>
  <c r="AD249" i="2"/>
  <c r="AA263" i="2"/>
  <c r="AF273" i="2"/>
  <c r="AA275" i="2"/>
  <c r="AA281" i="2"/>
  <c r="L285" i="2"/>
  <c r="L189" i="2"/>
  <c r="AD201" i="2"/>
  <c r="AC206" i="2"/>
  <c r="AF225" i="2"/>
  <c r="AA227" i="2"/>
  <c r="AC236" i="2"/>
  <c r="AA236" i="2"/>
  <c r="AC263" i="2"/>
  <c r="AA266" i="2"/>
  <c r="L267" i="2"/>
  <c r="L272" i="2"/>
  <c r="R273" i="2"/>
  <c r="AD273" i="2" s="1"/>
  <c r="AC284" i="2"/>
  <c r="AA284" i="2"/>
  <c r="AC294" i="2"/>
  <c r="AD297" i="2"/>
  <c r="AD301" i="2"/>
  <c r="AF302" i="2"/>
  <c r="L318" i="2"/>
  <c r="AC188" i="2"/>
  <c r="AA188" i="2"/>
  <c r="L219" i="2"/>
  <c r="L249" i="2"/>
  <c r="L254" i="2"/>
  <c r="AD263" i="2"/>
  <c r="AF267" i="2"/>
  <c r="AA274" i="2"/>
  <c r="AC275" i="2"/>
  <c r="AC281" i="2"/>
  <c r="AA286" i="2"/>
  <c r="AD294" i="2"/>
  <c r="AA303" i="2"/>
  <c r="AF318" i="2"/>
  <c r="R318" i="2"/>
  <c r="AD318" i="2" s="1"/>
  <c r="L171" i="2"/>
  <c r="L176" i="2"/>
  <c r="R177" i="2"/>
  <c r="AA177" i="2" s="1"/>
  <c r="AC200" i="2"/>
  <c r="L201" i="2"/>
  <c r="L206" i="2"/>
  <c r="R207" i="2"/>
  <c r="AD207" i="2" s="1"/>
  <c r="AF219" i="2"/>
  <c r="AA226" i="2"/>
  <c r="AC227" i="2"/>
  <c r="L236" i="2"/>
  <c r="AD253" i="2"/>
  <c r="AC256" i="2"/>
  <c r="L266" i="2"/>
  <c r="R267" i="2"/>
  <c r="AD267" i="2" s="1"/>
  <c r="AD271" i="2"/>
  <c r="AC296" i="2"/>
  <c r="L188" i="2"/>
  <c r="AD205" i="2"/>
  <c r="L218" i="2"/>
  <c r="AD223" i="2"/>
  <c r="AA232" i="2"/>
  <c r="AF233" i="2"/>
  <c r="AA244" i="2"/>
  <c r="L248" i="2"/>
  <c r="AC250" i="2"/>
  <c r="AF263" i="2"/>
  <c r="AC274" i="2"/>
  <c r="AA280" i="2"/>
  <c r="AF281" i="2"/>
  <c r="AD286" i="2"/>
  <c r="AA292" i="2"/>
  <c r="AF294" i="2"/>
  <c r="AC298" i="2"/>
  <c r="AC310" i="2"/>
  <c r="AF316" i="2"/>
  <c r="AD175" i="2"/>
  <c r="AA182" i="2"/>
  <c r="AA184" i="2"/>
  <c r="AA196" i="2"/>
  <c r="AF215" i="2"/>
  <c r="AA225" i="2"/>
  <c r="AC226" i="2"/>
  <c r="L230" i="2"/>
  <c r="AA237" i="2"/>
  <c r="AA249" i="2"/>
  <c r="AD250" i="2"/>
  <c r="L253" i="2"/>
  <c r="AF275" i="2"/>
  <c r="L278" i="2"/>
  <c r="AA285" i="2"/>
  <c r="L296" i="2"/>
  <c r="AD298" i="2"/>
  <c r="AA302" i="2"/>
  <c r="AA309" i="2"/>
  <c r="L182" i="2"/>
  <c r="AA189" i="2"/>
  <c r="AC214" i="2"/>
  <c r="AD217" i="2"/>
  <c r="AA219" i="2"/>
  <c r="AC222" i="2"/>
  <c r="AF227" i="2"/>
  <c r="AD232" i="2"/>
  <c r="AC237" i="2"/>
  <c r="AC244" i="2"/>
  <c r="AA272" i="2"/>
  <c r="AA279" i="2"/>
  <c r="AD280" i="2"/>
  <c r="AC285" i="2"/>
  <c r="AF289" i="2"/>
  <c r="AC292" i="2"/>
  <c r="AA297" i="2"/>
  <c r="AA313" i="2"/>
  <c r="AD313" i="2"/>
  <c r="L320" i="2"/>
  <c r="AA319" i="2"/>
  <c r="AC320" i="2" l="1"/>
  <c r="AA186" i="2"/>
  <c r="AD81" i="2"/>
  <c r="AD114" i="2"/>
  <c r="AC81" i="2"/>
  <c r="AA97" i="2"/>
  <c r="AC262" i="2"/>
  <c r="AC230" i="2"/>
  <c r="AA129" i="2"/>
  <c r="AC9" i="2"/>
  <c r="AA157" i="2"/>
  <c r="AA299" i="2"/>
  <c r="AC129" i="2"/>
  <c r="AA104" i="2"/>
  <c r="AA112" i="2"/>
  <c r="AA253" i="2"/>
  <c r="AC12" i="2"/>
  <c r="AD112" i="2"/>
  <c r="AA113" i="2"/>
  <c r="AD12" i="2"/>
  <c r="AC113" i="2"/>
  <c r="AA300" i="2"/>
  <c r="AC130" i="2"/>
  <c r="AA114" i="2"/>
  <c r="AC304" i="2"/>
  <c r="AC157" i="2"/>
  <c r="AD262" i="2"/>
  <c r="AA230" i="2"/>
  <c r="AD193" i="2"/>
  <c r="AA245" i="2"/>
  <c r="AA221" i="2"/>
  <c r="AA96" i="2"/>
  <c r="AA25" i="2"/>
  <c r="AA273" i="2"/>
  <c r="AD299" i="2"/>
  <c r="AC181" i="2"/>
  <c r="AD149" i="2"/>
  <c r="AD256" i="2"/>
  <c r="AA31" i="2"/>
  <c r="AC97" i="2"/>
  <c r="AD18" i="2"/>
  <c r="AA18" i="2"/>
  <c r="AC257" i="2"/>
  <c r="AA320" i="2"/>
  <c r="AA170" i="2"/>
  <c r="AD257" i="2"/>
  <c r="AD42" i="2"/>
  <c r="AA39" i="2"/>
  <c r="AC283" i="2"/>
  <c r="AD39" i="2"/>
  <c r="AC26" i="2"/>
  <c r="AA134" i="2"/>
  <c r="AA305" i="2"/>
  <c r="AC76" i="2"/>
  <c r="AC269" i="2"/>
  <c r="AD283" i="2"/>
  <c r="AD261" i="2"/>
  <c r="AA10" i="2"/>
  <c r="AC134" i="2"/>
  <c r="AC305" i="2"/>
  <c r="AD76" i="2"/>
  <c r="AC122" i="2"/>
  <c r="AC10" i="2"/>
  <c r="AC151" i="2"/>
  <c r="AD304" i="2"/>
  <c r="AD204" i="2"/>
  <c r="AA58" i="2"/>
  <c r="AA206" i="2"/>
  <c r="AD199" i="2"/>
  <c r="AA278" i="2"/>
  <c r="AC204" i="2"/>
  <c r="AA164" i="2"/>
  <c r="AA72" i="2"/>
  <c r="AD24" i="2"/>
  <c r="AC245" i="2"/>
  <c r="AC124" i="2"/>
  <c r="AC74" i="2"/>
  <c r="AC261" i="2"/>
  <c r="AA151" i="2"/>
  <c r="AD171" i="2"/>
  <c r="AA171" i="2"/>
  <c r="AD124" i="2"/>
  <c r="AA267" i="2"/>
  <c r="AC166" i="2"/>
  <c r="AC174" i="2"/>
  <c r="AD134" i="2"/>
  <c r="AA181" i="2"/>
  <c r="AD11" i="2"/>
  <c r="AA148" i="2"/>
  <c r="AC58" i="2"/>
  <c r="AA146" i="2"/>
  <c r="AD206" i="2"/>
  <c r="AD166" i="2"/>
  <c r="AD148" i="2"/>
  <c r="AC40" i="2"/>
  <c r="AD242" i="2"/>
  <c r="AC242" i="2"/>
  <c r="AA242" i="2"/>
  <c r="AC171" i="2"/>
  <c r="AD108" i="2"/>
  <c r="AA193" i="2"/>
  <c r="AF6" i="2"/>
  <c r="AA150" i="2"/>
  <c r="AD300" i="2"/>
  <c r="AC318" i="2"/>
  <c r="AC268" i="2"/>
  <c r="AA228" i="2"/>
  <c r="AC164" i="2"/>
  <c r="AD93" i="2"/>
  <c r="AA93" i="2"/>
  <c r="AC93" i="2"/>
  <c r="AA75" i="2"/>
  <c r="AC79" i="2"/>
  <c r="AD79" i="2"/>
  <c r="AA79" i="2"/>
  <c r="AC75" i="2"/>
  <c r="AA269" i="2"/>
  <c r="AD74" i="2"/>
  <c r="AD44" i="2"/>
  <c r="AD6" i="2" s="1"/>
  <c r="AD319" i="2"/>
  <c r="AA251" i="2"/>
  <c r="AC150" i="2"/>
  <c r="AC234" i="2"/>
  <c r="AD228" i="2"/>
  <c r="AD169" i="2"/>
  <c r="AC169" i="2"/>
  <c r="AA169" i="2"/>
  <c r="AD48" i="2"/>
  <c r="AC48" i="2"/>
  <c r="AA48" i="2"/>
  <c r="AA44" i="2"/>
  <c r="AA94" i="2"/>
  <c r="AD94" i="2"/>
  <c r="AC94" i="2"/>
  <c r="AA136" i="2"/>
  <c r="AC95" i="2"/>
  <c r="AA95" i="2"/>
  <c r="AD95" i="2"/>
  <c r="AC217" i="2"/>
  <c r="AA217" i="2"/>
  <c r="AA90" i="2"/>
  <c r="AD150" i="2"/>
  <c r="AD234" i="2"/>
  <c r="AC287" i="2"/>
  <c r="AA287" i="2"/>
  <c r="AC273" i="2"/>
  <c r="AA185" i="2"/>
  <c r="AD259" i="2"/>
  <c r="AC259" i="2"/>
  <c r="AA259" i="2"/>
  <c r="AC149" i="2"/>
  <c r="AD122" i="2"/>
  <c r="AC90" i="2"/>
  <c r="AA108" i="2"/>
  <c r="AD125" i="2"/>
  <c r="AA125" i="2"/>
  <c r="AC125" i="2"/>
  <c r="AD164" i="2"/>
  <c r="AA174" i="2"/>
  <c r="AA207" i="2"/>
  <c r="AC207" i="2"/>
  <c r="AC136" i="2"/>
  <c r="AA268" i="2"/>
  <c r="AD43" i="2"/>
  <c r="AC43" i="2"/>
  <c r="AA43" i="2"/>
  <c r="AC185" i="2"/>
  <c r="AC267" i="2"/>
  <c r="AD185" i="2"/>
  <c r="AD288" i="2"/>
  <c r="AC288" i="2"/>
  <c r="AA288" i="2"/>
  <c r="AC199" i="2"/>
  <c r="AD145" i="2"/>
  <c r="AC145" i="2"/>
  <c r="AA165" i="2"/>
  <c r="AC24" i="2"/>
  <c r="AA220" i="2"/>
  <c r="AA173" i="2"/>
  <c r="AA199" i="2"/>
  <c r="AA122" i="2"/>
  <c r="AC191" i="2"/>
  <c r="AA191" i="2"/>
  <c r="AC186" i="2"/>
  <c r="AD187" i="2"/>
  <c r="AC187" i="2"/>
  <c r="AA187" i="2"/>
  <c r="AD211" i="2"/>
  <c r="AC211" i="2"/>
  <c r="AA211" i="2"/>
  <c r="AC27" i="2"/>
  <c r="AD26" i="2"/>
  <c r="AC111" i="2"/>
  <c r="AA111" i="2"/>
  <c r="AD111" i="2"/>
  <c r="AA149" i="2"/>
  <c r="AC220" i="2"/>
  <c r="AC173" i="2"/>
  <c r="AC138" i="2"/>
  <c r="AA138" i="2"/>
  <c r="AD138" i="2"/>
  <c r="R6" i="2"/>
  <c r="B1" i="2" s="1"/>
  <c r="AD27" i="2"/>
  <c r="AD287" i="2"/>
  <c r="AD252" i="2"/>
  <c r="AC265" i="2"/>
  <c r="AA265" i="2"/>
  <c r="AA110" i="2"/>
  <c r="AD110" i="2"/>
  <c r="AC110" i="2"/>
  <c r="AC175" i="2"/>
  <c r="AA175" i="2"/>
  <c r="AA30" i="2"/>
  <c r="AD30" i="2"/>
  <c r="AC30" i="2"/>
  <c r="AA11" i="2"/>
  <c r="AA92" i="2"/>
  <c r="AD153" i="2"/>
  <c r="AC153" i="2"/>
  <c r="AA153" i="2"/>
  <c r="AC251" i="2"/>
  <c r="AA295" i="2"/>
  <c r="AA252" i="2"/>
  <c r="AD247" i="2"/>
  <c r="AC247" i="2"/>
  <c r="AA247" i="2"/>
  <c r="AC167" i="2"/>
  <c r="AA167" i="2"/>
  <c r="AA126" i="2"/>
  <c r="AD126" i="2"/>
  <c r="AC126" i="2"/>
  <c r="AA27" i="2"/>
  <c r="AD10" i="2"/>
  <c r="AA40" i="2"/>
  <c r="A1" i="2"/>
  <c r="L6" i="2"/>
  <c r="AA14" i="2"/>
  <c r="AD14" i="2"/>
  <c r="AC14" i="2"/>
  <c r="AD229" i="2"/>
  <c r="AC229" i="2"/>
  <c r="AA229" i="2"/>
  <c r="AC60" i="2"/>
  <c r="AA60" i="2"/>
  <c r="AD60" i="2"/>
  <c r="AC92" i="2"/>
  <c r="AC152" i="2"/>
  <c r="AA152" i="2"/>
  <c r="AD152" i="2"/>
  <c r="AD270" i="2"/>
  <c r="AA270" i="2"/>
  <c r="AD137" i="2"/>
  <c r="AA137" i="2"/>
  <c r="AC137" i="2"/>
  <c r="AD177" i="2"/>
  <c r="AC177" i="2"/>
  <c r="AD277" i="2"/>
  <c r="AC277" i="2"/>
  <c r="AA277" i="2"/>
  <c r="AD235" i="2"/>
  <c r="AC235" i="2"/>
  <c r="AA235" i="2"/>
  <c r="AD109" i="2"/>
  <c r="AA109" i="2"/>
  <c r="AC109" i="2"/>
  <c r="AC6" i="2" l="1"/>
  <c r="AA6" i="2"/>
  <c r="AB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[AJG-P21]</author>
  </authors>
  <commentList>
    <comment ref="G7" authorId="0" shapeId="0" xr:uid="{00000000-0006-0000-0100-000002000000}">
      <text>
        <r>
          <rPr>
            <sz val="8"/>
            <color indexed="81"/>
            <rFont val="Tahoma"/>
            <family val="2"/>
          </rPr>
          <t>CRWG Target: Proposed CPC Target.</t>
        </r>
      </text>
    </comment>
    <comment ref="H7" authorId="0" shapeId="0" xr:uid="{00000000-0006-0000-0100-000003000000}">
      <text>
        <r>
          <rPr>
            <sz val="8"/>
            <color indexed="81"/>
            <rFont val="Tahoma"/>
            <family val="2"/>
          </rPr>
          <t>Current # of CPC On-Board: Facility specific number of CPCs on-board.</t>
        </r>
      </text>
    </comment>
    <comment ref="I7" authorId="0" shapeId="0" xr:uid="{00000000-0006-0000-0100-000004000000}">
      <text>
        <r>
          <rPr>
            <sz val="8"/>
            <color indexed="81"/>
            <rFont val="Tahoma"/>
            <family val="2"/>
          </rPr>
          <t>CPC on Temp: CPCs to be removed from the facility's CPC count due to being on detail to another position.</t>
        </r>
      </text>
    </comment>
    <comment ref="J7" authorId="0" shapeId="0" xr:uid="{00000000-0006-0000-0100-000005000000}">
      <text>
        <r>
          <rPr>
            <sz val="8"/>
            <color indexed="81"/>
            <rFont val="Tahoma"/>
            <family val="2"/>
          </rPr>
          <t>CPC on Long Term Hold: CPCs to be removed from the facility's CPC count due to being on long term hold.</t>
        </r>
      </text>
    </comment>
    <comment ref="K7" authorId="0" shapeId="0" xr:uid="{00000000-0006-0000-0100-000006000000}">
      <text>
        <r>
          <rPr>
            <sz val="8"/>
            <color indexed="81"/>
            <rFont val="Tahoma"/>
            <family val="2"/>
          </rPr>
          <t>Current # of CPC On-Board minus Temps minus LTH: Facility specific number of CPCs onboard minus CPCs on detail to another position or on long term hold.</t>
        </r>
      </text>
    </comment>
    <comment ref="L7" authorId="0" shapeId="0" xr:uid="{00000000-0006-0000-0100-000008000000}">
      <text>
        <r>
          <rPr>
            <sz val="8"/>
            <color indexed="81"/>
            <rFont val="Tahoma"/>
            <family val="2"/>
          </rPr>
          <t>CRWG Current %: Facility staffing to proposed CRWG Target.</t>
        </r>
      </text>
    </comment>
    <comment ref="M7" authorId="0" shapeId="0" xr:uid="{00000000-0006-0000-0100-000009000000}">
      <text>
        <r>
          <rPr>
            <sz val="8"/>
            <color indexed="81"/>
            <rFont val="Tahoma"/>
            <family val="2"/>
          </rPr>
          <t>Training Time Years: Average time spent in training to attain CPC status at specific facility for all ATCs that started training through a 10-year period (further details available in SOP).</t>
        </r>
      </text>
    </comment>
    <comment ref="N7" authorId="0" shapeId="0" xr:uid="{00000000-0006-0000-0100-00000A000000}">
      <text>
        <r>
          <rPr>
            <sz val="8"/>
            <color indexed="81"/>
            <rFont val="Tahoma"/>
            <family val="2"/>
          </rPr>
          <t>ATCs in Training: The number of DEVs and CPCITs in facility training.</t>
        </r>
      </text>
    </comment>
    <comment ref="O7" authorId="0" shapeId="0" xr:uid="{00000000-0006-0000-0100-00000B000000}">
      <text>
        <r>
          <rPr>
            <sz val="8"/>
            <color indexed="81"/>
            <rFont val="Tahoma"/>
            <family val="2"/>
          </rPr>
          <t>ATCs in Training on Long Term Hold: ATCs to be removed from the facility's ATCs in Training count due being on long term hold.</t>
        </r>
      </text>
    </comment>
    <comment ref="P7" authorId="0" shapeId="0" xr:uid="{00000000-0006-0000-0100-00000C000000}">
      <text>
        <r>
          <rPr>
            <sz val="8"/>
            <color indexed="81"/>
            <rFont val="Tahoma"/>
            <family val="2"/>
          </rPr>
          <t>ATCs in Training minus LTH: The number of ATCs in facility training regardless of progress minus those trainees on long term hold (DEVs and CPCITs).</t>
        </r>
      </text>
    </comment>
    <comment ref="Q7" authorId="0" shapeId="0" xr:uid="{00000000-0006-0000-0100-00000D000000}">
      <text>
        <r>
          <rPr>
            <sz val="8"/>
            <color indexed="81"/>
            <rFont val="Tahoma"/>
            <family val="2"/>
          </rPr>
          <t>Training Success Rate: Average success rate as a percentage of ATCs certified when compared to the total number of ATCs that started training through a 10-year period (further details available in SOP).</t>
        </r>
      </text>
    </comment>
    <comment ref="R7" authorId="0" shapeId="0" xr:uid="{00000000-0006-0000-0100-00000E000000}">
      <text>
        <r>
          <rPr>
            <sz val="8"/>
            <color indexed="81"/>
            <rFont val="Tahoma"/>
            <family val="2"/>
          </rPr>
          <t>Current ATCs in Training Expected to Cert: The total number of trainees expected to certify based on the Training Success Rate.</t>
        </r>
      </text>
    </comment>
    <comment ref="S7" authorId="0" shapeId="0" xr:uid="{00000000-0006-0000-0100-00000F000000}">
      <text>
        <r>
          <rPr>
            <sz val="8"/>
            <color indexed="81"/>
            <rFont val="Tahoma"/>
            <family val="2"/>
          </rPr>
          <t>Committed ATCs Inbound: The number of ATCs committed into the facility that have an effective date.</t>
        </r>
      </text>
    </comment>
    <comment ref="T7" authorId="0" shapeId="0" xr:uid="{00000000-0006-0000-0100-000010000000}">
      <text>
        <r>
          <rPr>
            <sz val="8"/>
            <color indexed="81"/>
            <rFont val="Tahoma"/>
            <family val="2"/>
          </rPr>
          <t>Placement List Inbounds: The number of slots reserved by a placement program (ERR, NEST, Academy, etc.) to the facility on the New Hire Placement List that do not yet have an effective date.</t>
        </r>
      </text>
    </comment>
    <comment ref="U7" authorId="0" shapeId="0" xr:uid="{00000000-0006-0000-0100-000011000000}">
      <text>
        <r>
          <rPr>
            <sz val="8"/>
            <color indexed="81"/>
            <rFont val="Tahoma"/>
            <family val="2"/>
          </rPr>
          <t>Temps Inbound: Controllers on temporary assignments that are projected to return to the controller workforce.</t>
        </r>
      </text>
    </comment>
    <comment ref="V7" authorId="0" shapeId="0" xr:uid="{00000000-0006-0000-0100-000012000000}">
      <text>
        <r>
          <rPr>
            <sz val="8"/>
            <color indexed="81"/>
            <rFont val="Tahoma"/>
            <family val="2"/>
          </rPr>
          <t>Inbounds Expected to Cert + Temps Inbound: Committed ATCs inbound plus placement list inbounds multiplied by training success rate, plus temps inbound.</t>
        </r>
      </text>
    </comment>
    <comment ref="W7" authorId="0" shapeId="0" xr:uid="{00000000-0006-0000-0100-000013000000}">
      <text>
        <r>
          <rPr>
            <sz val="8"/>
            <color indexed="81"/>
            <rFont val="Tahoma"/>
            <family val="2"/>
          </rPr>
          <t>Committed ATCs Outbound: The number of ATCs committed out of the facility that have an effective date.</t>
        </r>
      </text>
    </comment>
    <comment ref="X7" authorId="0" shapeId="0" xr:uid="{00000000-0006-0000-0100-000014000000}">
      <text>
        <r>
          <rPr>
            <sz val="8"/>
            <color indexed="81"/>
            <rFont val="Tahoma"/>
            <family val="2"/>
          </rPr>
          <t>Placement List Outbounds: The number of slots reserved by a placement program (ERR, Hardship, etc.) from the facility on the New Hire Placement List that do not yet have an effective date.</t>
        </r>
      </text>
    </comment>
    <comment ref="Y7" authorId="0" shapeId="0" xr:uid="{00000000-0006-0000-0100-000015000000}">
      <text>
        <r>
          <rPr>
            <sz val="8"/>
            <color indexed="81"/>
            <rFont val="Tahoma"/>
            <family val="2"/>
          </rPr>
          <t>Temps Outbound: Controllers projected to go on temporary assignments.</t>
        </r>
      </text>
    </comment>
    <comment ref="Z7" authorId="0" shapeId="0" xr:uid="{00000000-0006-0000-0100-000016000000}">
      <text>
        <r>
          <rPr>
            <sz val="8"/>
            <color indexed="81"/>
            <rFont val="Tahoma"/>
            <family val="2"/>
          </rPr>
          <t>Projected Retirements and Other Losses: Number of retirements and other losses (ROL) as determined by AFN/Finance projection models and upcoming known losses (further details available in SOP).</t>
        </r>
      </text>
    </comment>
    <comment ref="AA7" authorId="0" shapeId="0" xr:uid="{00000000-0006-0000-0100-000018000000}">
      <text>
        <r>
          <rPr>
            <sz val="8"/>
            <color indexed="81"/>
            <rFont val="Tahoma"/>
            <family val="2"/>
          </rPr>
          <t>CRWG Projected %: Projected Facility staffing to proposed CRWG Target.</t>
        </r>
      </text>
    </comment>
    <comment ref="AB7" authorId="0" shapeId="0" xr:uid="{00000000-0006-0000-0100-000019000000}">
      <text>
        <r>
          <rPr>
            <sz val="8"/>
            <color indexed="81"/>
            <rFont val="Tahoma"/>
            <family val="2"/>
          </rPr>
          <t>Possible Gains to National Average: Number of additional gains needed for the facility to meet the National Average considering its Projected % to Target.</t>
        </r>
      </text>
    </comment>
    <comment ref="AC7" authorId="0" shapeId="0" xr:uid="{00000000-0006-0000-0100-00001A000000}">
      <text>
        <r>
          <rPr>
            <sz val="8"/>
            <color indexed="81"/>
            <rFont val="Tahoma"/>
            <family val="2"/>
          </rPr>
          <t>Possible Gains to Target: Number of additional gains needed for the facility to meet its target, considering its Projected % to Target.</t>
        </r>
      </text>
    </comment>
    <comment ref="AD7" authorId="0" shapeId="0" xr:uid="{00000000-0006-0000-0100-00001B000000}">
      <text>
        <r>
          <rPr>
            <sz val="8"/>
            <color indexed="81"/>
            <rFont val="Tahoma"/>
            <family val="2"/>
          </rPr>
          <t>Possible Gains to Target +1: Number of additional gains required (subject to training success rate), if allowed to staff to 100% of target +1.</t>
        </r>
      </text>
    </comment>
    <comment ref="AE7" authorId="0" shapeId="0" xr:uid="{00000000-0006-0000-0100-00001C000000}">
      <text>
        <r>
          <rPr>
            <sz val="8"/>
            <color indexed="81"/>
            <rFont val="Tahoma"/>
            <family val="2"/>
          </rPr>
          <t>Percent Per CPC to Target: Percent of one CPC to total Target (further details available in SOP).</t>
        </r>
      </text>
    </comment>
    <comment ref="AF7" authorId="0" shapeId="0" xr:uid="{00000000-0006-0000-0100-00001D000000}">
      <text>
        <r>
          <rPr>
            <sz val="8"/>
            <color indexed="81"/>
            <rFont val="Tahoma"/>
            <family val="2"/>
          </rPr>
          <t>Current % Trainees to ATCs: A calculation of the total number of the current ATCs in training as a percent of total ATCs in the facility.</t>
        </r>
      </text>
    </comment>
    <comment ref="AG7" authorId="0" shapeId="0" xr:uid="{00000000-0006-0000-0100-00001E000000}">
      <text>
        <r>
          <rPr>
            <sz val="8"/>
            <color indexed="81"/>
            <rFont val="Tahoma"/>
            <family val="2"/>
          </rPr>
          <t>TNE: The number of 2152 Trainees at the Academy.</t>
        </r>
      </text>
    </comment>
    <comment ref="AH7" authorId="0" shapeId="0" xr:uid="{00000000-0006-0000-0100-00001F000000}">
      <text>
        <r>
          <rPr>
            <sz val="8"/>
            <color indexed="81"/>
            <rFont val="Tahoma"/>
            <family val="2"/>
          </rPr>
          <t>AG: The number of 2152 Academy Graduates (or Previous Experience new hires).</t>
        </r>
      </text>
    </comment>
    <comment ref="AI7" authorId="0" shapeId="0" xr:uid="{00000000-0006-0000-0100-000020000000}">
      <text>
        <r>
          <rPr>
            <sz val="8"/>
            <color indexed="81"/>
            <rFont val="Tahoma"/>
            <family val="2"/>
          </rPr>
          <t>Dev1: The number of Developmental Controllers (D1).</t>
        </r>
      </text>
    </comment>
    <comment ref="AJ7" authorId="0" shapeId="0" xr:uid="{00000000-0006-0000-0100-000021000000}">
      <text>
        <r>
          <rPr>
            <sz val="8"/>
            <color indexed="81"/>
            <rFont val="Tahoma"/>
            <family val="2"/>
          </rPr>
          <t>Dev2: The number of Developmental Controllers (D2).</t>
        </r>
      </text>
    </comment>
    <comment ref="AK7" authorId="0" shapeId="0" xr:uid="{00000000-0006-0000-0100-000022000000}">
      <text>
        <r>
          <rPr>
            <sz val="8"/>
            <color indexed="81"/>
            <rFont val="Tahoma"/>
            <family val="2"/>
          </rPr>
          <t>Dev3: The number of Developmental Controllers (D3).</t>
        </r>
      </text>
    </comment>
    <comment ref="AL7" authorId="0" shapeId="0" xr:uid="{00000000-0006-0000-0100-000023000000}">
      <text>
        <r>
          <rPr>
            <sz val="8"/>
            <color indexed="81"/>
            <rFont val="Tahoma"/>
            <family val="2"/>
          </rPr>
          <t>Dev Total: The total of Developmental Controllers.</t>
        </r>
      </text>
    </comment>
    <comment ref="AM7" authorId="0" shapeId="0" xr:uid="{00000000-0006-0000-0100-000024000000}">
      <text>
        <r>
          <rPr>
            <sz val="8"/>
            <color indexed="81"/>
            <rFont val="Tahoma"/>
            <family val="2"/>
          </rPr>
          <t>CPCIT0: The number of CPC in Training with training 0 percent complete.</t>
        </r>
      </text>
    </comment>
    <comment ref="AN7" authorId="0" shapeId="0" xr:uid="{00000000-0006-0000-0100-000025000000}">
      <text>
        <r>
          <rPr>
            <sz val="8"/>
            <color indexed="81"/>
            <rFont val="Tahoma"/>
            <family val="2"/>
          </rPr>
          <t>CPCIT1: The number of CPC in Training with training 25 percent complete.</t>
        </r>
      </text>
    </comment>
    <comment ref="AO7" authorId="0" shapeId="0" xr:uid="{00000000-0006-0000-0100-000026000000}">
      <text>
        <r>
          <rPr>
            <sz val="8"/>
            <color indexed="81"/>
            <rFont val="Tahoma"/>
            <family val="2"/>
          </rPr>
          <t>CPCIT2: The number of CPC in Training with training 50 percent complete.</t>
        </r>
      </text>
    </comment>
    <comment ref="AP7" authorId="0" shapeId="0" xr:uid="{00000000-0006-0000-0100-000027000000}">
      <text>
        <r>
          <rPr>
            <sz val="8"/>
            <color indexed="81"/>
            <rFont val="Tahoma"/>
            <family val="2"/>
          </rPr>
          <t>CPCIT3: The number of CPC in Training with training 75 percent complete.</t>
        </r>
      </text>
    </comment>
    <comment ref="AQ7" authorId="0" shapeId="0" xr:uid="{00000000-0006-0000-0100-000028000000}">
      <text>
        <r>
          <rPr>
            <sz val="8"/>
            <color indexed="81"/>
            <rFont val="Tahoma"/>
            <family val="2"/>
          </rPr>
          <t>CPCIT Total: The total of CPC in Training.</t>
        </r>
      </text>
    </comment>
    <comment ref="AR7" authorId="0" shapeId="0" xr:uid="{00000000-0006-0000-0100-000029000000}">
      <text>
        <r>
          <rPr>
            <sz val="8"/>
            <color indexed="81"/>
            <rFont val="Tahoma"/>
            <family val="2"/>
          </rPr>
          <t>EnRoute or Terminal: Category indicating if facility is EnRoute or Terminal.</t>
        </r>
      </text>
    </comment>
    <comment ref="AS7" authorId="0" shapeId="0" xr:uid="{00000000-0006-0000-0100-00002A000000}">
      <text>
        <r>
          <rPr>
            <sz val="8"/>
            <color indexed="81"/>
            <rFont val="Tahoma"/>
            <family val="2"/>
          </rPr>
          <t>HR Region: HR Regional office responsible for facility (details and link provided in SOP).</t>
        </r>
      </text>
    </comment>
    <comment ref="AT7" authorId="0" shapeId="0" xr:uid="{00000000-0006-0000-0100-00002B000000}">
      <text>
        <r>
          <rPr>
            <sz val="8"/>
            <color indexed="81"/>
            <rFont val="Tahoma"/>
            <family val="2"/>
          </rPr>
          <t>Core Airport: Category indicating if facility is a Core 30 Airport (details and link provided in SOP).</t>
        </r>
      </text>
    </comment>
    <comment ref="AU7" authorId="0" shapeId="0" xr:uid="{00000000-0006-0000-0100-00002C000000}">
      <text>
        <r>
          <rPr>
            <sz val="8"/>
            <color indexed="81"/>
            <rFont val="Tahoma"/>
            <family val="2"/>
          </rPr>
          <t>Type: Numerical code for facility type.</t>
        </r>
      </text>
    </comment>
    <comment ref="AV7" authorId="0" shapeId="0" xr:uid="{00000000-0006-0000-0100-00002D000000}">
      <text>
        <r>
          <rPr>
            <sz val="8"/>
            <color indexed="81"/>
            <rFont val="Tahoma"/>
            <family val="2"/>
          </rPr>
          <t>Training Time Years New Hire: The Training Time Years calculation filtered and calculated for New Hire (DEV) Trainees (further details available in SOP).</t>
        </r>
      </text>
    </comment>
    <comment ref="AW7" authorId="0" shapeId="0" xr:uid="{00000000-0006-0000-0100-00002E000000}">
      <text>
        <r>
          <rPr>
            <sz val="8"/>
            <color indexed="81"/>
            <rFont val="Tahoma"/>
            <family val="2"/>
          </rPr>
          <t>Training Time Years CPCIT: The Training Time Years calculation filtered and calculated for CPC-IT Trainees (further details available in SOP).</t>
        </r>
      </text>
    </comment>
    <comment ref="AX7" authorId="0" shapeId="0" xr:uid="{00000000-0006-0000-0100-00002F000000}">
      <text>
        <r>
          <rPr>
            <sz val="8"/>
            <color indexed="81"/>
            <rFont val="Tahoma"/>
            <family val="2"/>
          </rPr>
          <t>Training Time Years Cohort: The Training Time Years calculation for the facilityâs Cohort group (further details available in SOP).</t>
        </r>
      </text>
    </comment>
    <comment ref="AY7" authorId="0" shapeId="0" xr:uid="{00000000-0006-0000-0100-000030000000}">
      <text>
        <r>
          <rPr>
            <sz val="8"/>
            <color indexed="81"/>
            <rFont val="Tahoma"/>
            <family val="2"/>
          </rPr>
          <t>Training Success Rate New Hire: The Training Success Rate calculation filtered and calculated for New Hire (DEV) Trainees (further details available in SOP).</t>
        </r>
      </text>
    </comment>
    <comment ref="AZ7" authorId="0" shapeId="0" xr:uid="{00000000-0006-0000-0100-000031000000}">
      <text>
        <r>
          <rPr>
            <sz val="8"/>
            <color indexed="81"/>
            <rFont val="Tahoma"/>
            <family val="2"/>
          </rPr>
          <t>Training Success Rate CPCIT: The Training Success Rate calculation filtered and calculated for CPC-IT Trainees (further details available in SOP).</t>
        </r>
      </text>
    </comment>
    <comment ref="BA7" authorId="0" shapeId="0" xr:uid="{00000000-0006-0000-0100-000032000000}">
      <text>
        <r>
          <rPr>
            <sz val="8"/>
            <color indexed="81"/>
            <rFont val="Tahoma"/>
            <family val="2"/>
          </rPr>
          <t>Training Success Rate Cohort: The Training Success Rate calculation for the facilityâs Cohort group (further details available in SOP).</t>
        </r>
      </text>
    </comment>
    <comment ref="BB7" authorId="0" shapeId="0" xr:uid="{00000000-0006-0000-0100-000033000000}">
      <text>
        <r>
          <rPr>
            <sz val="8"/>
            <color indexed="81"/>
            <rFont val="Tahoma"/>
            <family val="2"/>
          </rPr>
          <t>Cohort: Grouping of like facilities based on facility type and levels (further details available in SOP).</t>
        </r>
      </text>
    </comment>
    <comment ref="BC7" authorId="0" shapeId="0" xr:uid="{00000000-0006-0000-0100-000034000000}">
      <text>
        <r>
          <rPr>
            <sz val="8"/>
            <color indexed="81"/>
            <rFont val="Tahoma"/>
            <family val="2"/>
          </rPr>
          <t>Training Calculation Source: This field indicates if the Facility or Cohort average is used (further details available in SOP).</t>
        </r>
      </text>
    </comment>
  </commentList>
</comments>
</file>

<file path=xl/sharedStrings.xml><?xml version="1.0" encoding="utf-8"?>
<sst xmlns="http://schemas.openxmlformats.org/spreadsheetml/2006/main" count="3187" uniqueCount="737">
  <si>
    <t>(Generated): 2025-05-07-12:23:14</t>
  </si>
  <si>
    <t xml:space="preserve">Totals : </t>
  </si>
  <si>
    <t>Service Area</t>
  </si>
  <si>
    <t>District</t>
  </si>
  <si>
    <t>Facility Type</t>
  </si>
  <si>
    <t>Level</t>
  </si>
  <si>
    <t>Facility ID</t>
  </si>
  <si>
    <t>Facility Name</t>
  </si>
  <si>
    <t>Current # of CPC On-Board (SWB)</t>
  </si>
  <si>
    <t>CPC on Temp (SWB)</t>
  </si>
  <si>
    <t>CPC on Long Term Hold (SWB)</t>
  </si>
  <si>
    <t>Current # of CPC On-Board minus Temps minus LTH (Calculation)</t>
  </si>
  <si>
    <t>Training Time Years (NTD)</t>
  </si>
  <si>
    <t>ATCS in Training (SWB)</t>
  </si>
  <si>
    <t>ATCS in Training on Long Term Hold (SWB)</t>
  </si>
  <si>
    <t>ATCS in Training minus LTH (Calculation)</t>
  </si>
  <si>
    <t>Training Success Rate (NTD)</t>
  </si>
  <si>
    <t>Current ATCS in Training Expected to Cert (Calculation)</t>
  </si>
  <si>
    <t>Committed ATCS Inbound (SWB)</t>
  </si>
  <si>
    <t>Placement List Inbounds</t>
  </si>
  <si>
    <t>Temps Inbound (SWB)</t>
  </si>
  <si>
    <t>Inbounds Expected to Cert + Temps Inbound (Calculation)</t>
  </si>
  <si>
    <t>Committed ATCS Outbound (SWB)</t>
  </si>
  <si>
    <t>Placement List Outbounds (ERR, Hardship)</t>
  </si>
  <si>
    <t>Temps Outbound (SWB)</t>
  </si>
  <si>
    <t>Projected Retirements and Other Losses (Finance)</t>
  </si>
  <si>
    <t>Possible Gains to National Average (Calculation)</t>
  </si>
  <si>
    <t>Possible Gains to Target (Calculation)</t>
  </si>
  <si>
    <t>Possible Gains to Target +1 (Calculation)</t>
  </si>
  <si>
    <t>Percent Per CPC to Target</t>
  </si>
  <si>
    <t>Current % Trainees to ATCS</t>
  </si>
  <si>
    <t>TNE (SWB)</t>
  </si>
  <si>
    <t>AG (SWB)</t>
  </si>
  <si>
    <t>Dev1 (SWB)</t>
  </si>
  <si>
    <t>Dev2 (SWB)</t>
  </si>
  <si>
    <t>Dev3 (SWB)</t>
  </si>
  <si>
    <t>Dev Total (SWB)</t>
  </si>
  <si>
    <t>CPCIT0 (SWB)</t>
  </si>
  <si>
    <t>CPCIT1 (SWB)</t>
  </si>
  <si>
    <t>CPCIT2 (SWB)</t>
  </si>
  <si>
    <t>CPCIT3 (SWB)</t>
  </si>
  <si>
    <t>CPCIT Total (SWB)</t>
  </si>
  <si>
    <t>EnRoute or Terminal</t>
  </si>
  <si>
    <t>HRRegion</t>
  </si>
  <si>
    <t>CoreAirport</t>
  </si>
  <si>
    <t>Type</t>
  </si>
  <si>
    <t>Training Time Years New Hire (NTD)</t>
  </si>
  <si>
    <t>Training Time Years CPCIT (NTD)</t>
  </si>
  <si>
    <t>Training Time Years Cohort (NTD)</t>
  </si>
  <si>
    <t>Training Success Rate New Hire (NTD)</t>
  </si>
  <si>
    <t>Training Success Rate CPCIT (NTD)</t>
  </si>
  <si>
    <t>Training Success Rate Cohort (NTD)</t>
  </si>
  <si>
    <t>Cohort (NTD)</t>
  </si>
  <si>
    <t>Training Calculation Source (NTD)</t>
  </si>
  <si>
    <t>Western</t>
  </si>
  <si>
    <t>Alaska</t>
  </si>
  <si>
    <t>Approach Control</t>
  </si>
  <si>
    <t>A11</t>
  </si>
  <si>
    <t>Anchorage TRACON</t>
  </si>
  <si>
    <t>TR</t>
  </si>
  <si>
    <t>NM</t>
  </si>
  <si>
    <t>No</t>
  </si>
  <si>
    <t>Cohort 18</t>
  </si>
  <si>
    <t>Facility</t>
  </si>
  <si>
    <t>Eastern</t>
  </si>
  <si>
    <t>Atlanta</t>
  </si>
  <si>
    <t>A80</t>
  </si>
  <si>
    <t>Atlanta TRACON</t>
  </si>
  <si>
    <t>SO</t>
  </si>
  <si>
    <t>Cohort 19</t>
  </si>
  <si>
    <t>Boston</t>
  </si>
  <si>
    <t>A90</t>
  </si>
  <si>
    <t>Boston TRACON</t>
  </si>
  <si>
    <t>NE</t>
  </si>
  <si>
    <t>New York</t>
  </si>
  <si>
    <t>Tower and Approach Control</t>
  </si>
  <si>
    <t>ABE</t>
  </si>
  <si>
    <t>Allentown Tower</t>
  </si>
  <si>
    <t>EA</t>
  </si>
  <si>
    <t>Cohort 15</t>
  </si>
  <si>
    <t>Central</t>
  </si>
  <si>
    <t>Fort Worth</t>
  </si>
  <si>
    <t>ABI</t>
  </si>
  <si>
    <t>Abilene Tower</t>
  </si>
  <si>
    <t>SW</t>
  </si>
  <si>
    <t>Cohort 14</t>
  </si>
  <si>
    <t>Albuquerque</t>
  </si>
  <si>
    <t>ABQ</t>
  </si>
  <si>
    <t>Albuquerque Tower</t>
  </si>
  <si>
    <t>WP</t>
  </si>
  <si>
    <t>Cohort 16</t>
  </si>
  <si>
    <t>Tower</t>
  </si>
  <si>
    <t>ACK</t>
  </si>
  <si>
    <t>Nantucket Tower</t>
  </si>
  <si>
    <t>Cohort 5</t>
  </si>
  <si>
    <t>ACT</t>
  </si>
  <si>
    <t>Waco Tower</t>
  </si>
  <si>
    <t>Washington</t>
  </si>
  <si>
    <t>ACY</t>
  </si>
  <si>
    <t>Atlantic City Tower</t>
  </si>
  <si>
    <t>ADS</t>
  </si>
  <si>
    <t>Addison Tower</t>
  </si>
  <si>
    <t>Cohort 6</t>
  </si>
  <si>
    <t>ADW</t>
  </si>
  <si>
    <t>Andrews Tower</t>
  </si>
  <si>
    <t>AFW</t>
  </si>
  <si>
    <t>Alliance Tower</t>
  </si>
  <si>
    <t>Cleveland</t>
  </si>
  <si>
    <t>AGC</t>
  </si>
  <si>
    <t>Allegheny Tower</t>
  </si>
  <si>
    <t>GL</t>
  </si>
  <si>
    <t>AGS</t>
  </si>
  <si>
    <t>Augusta Tower</t>
  </si>
  <si>
    <t>ALB</t>
  </si>
  <si>
    <t>Albany Tower</t>
  </si>
  <si>
    <t>Minneapolis</t>
  </si>
  <si>
    <t>ALO</t>
  </si>
  <si>
    <t>Waterloo Tower</t>
  </si>
  <si>
    <t>Cohort 13</t>
  </si>
  <si>
    <t>AMA</t>
  </si>
  <si>
    <t>Amarillo Tower</t>
  </si>
  <si>
    <t>ANC</t>
  </si>
  <si>
    <t>Anchorage Tower</t>
  </si>
  <si>
    <t>Cohort 8</t>
  </si>
  <si>
    <t>Denver</t>
  </si>
  <si>
    <t>APA</t>
  </si>
  <si>
    <t>Centennial Tower</t>
  </si>
  <si>
    <t>Oakland</t>
  </si>
  <si>
    <t>APC</t>
  </si>
  <si>
    <t>Napa Tower</t>
  </si>
  <si>
    <t>ARB</t>
  </si>
  <si>
    <t>Ann Arbor Tower</t>
  </si>
  <si>
    <t>Chicago</t>
  </si>
  <si>
    <t>ARR</t>
  </si>
  <si>
    <t>Aurora Tower</t>
  </si>
  <si>
    <t>ASE</t>
  </si>
  <si>
    <t>Aspen TRACAB</t>
  </si>
  <si>
    <t>ATL</t>
  </si>
  <si>
    <t>Atlanta Tower</t>
  </si>
  <si>
    <t>Yes</t>
  </si>
  <si>
    <t>Cohort 12</t>
  </si>
  <si>
    <t>Houston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</si>
  <si>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</si>
  <si>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</si>
  <si>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</si>
  <si>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</si>
  <si>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</si>
  <si>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</si>
  <si>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</si>
  <si>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</si>
  <si>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</si>
  <si>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</si>
  <si>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</si>
  <si>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</si>
  <si>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Seattle</t>
  </si>
  <si>
    <t>BFI</t>
  </si>
  <si>
    <t>Boeing Tower</t>
  </si>
  <si>
    <t>Los Angeles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</si>
  <si>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</si>
  <si>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</si>
  <si>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</si>
  <si>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</si>
  <si>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</si>
  <si>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</si>
  <si>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</si>
  <si>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</si>
  <si>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Salt Lake</t>
  </si>
  <si>
    <t>BIL</t>
  </si>
  <si>
    <t>Billings Tower</t>
  </si>
  <si>
    <t>BIS</t>
  </si>
  <si>
    <t>Bismarck TRACAB</t>
  </si>
  <si>
    <t>BJC</t>
  </si>
  <si>
    <t>Broomfield Tower</t>
  </si>
  <si>
    <t>Memphis</t>
  </si>
  <si>
    <t>BNA</t>
  </si>
  <si>
    <t>Nashville Tower</t>
  </si>
  <si>
    <t>BOI</t>
  </si>
  <si>
    <t>Boise Tower</t>
  </si>
  <si>
    <t>BOS</t>
  </si>
  <si>
    <t>Boston Tower</t>
  </si>
  <si>
    <t>Cohort 10</t>
  </si>
  <si>
    <t>BPT</t>
  </si>
  <si>
    <t>Beaumont Tower</t>
  </si>
  <si>
    <t>Cohort 4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</si>
  <si>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</si>
  <si>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</si>
  <si>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</si>
  <si>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</si>
  <si>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</si>
  <si>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</si>
  <si>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</si>
  <si>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</si>
  <si>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Cohort 7</t>
  </si>
  <si>
    <t>BWI</t>
  </si>
  <si>
    <t>Baltimore Tower</t>
  </si>
  <si>
    <t>C90</t>
  </si>
  <si>
    <t>Chicago TRACON</t>
  </si>
  <si>
    <t>Jacksonville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</si>
  <si>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</si>
  <si>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</si>
  <si>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</si>
  <si>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</si>
  <si>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</si>
  <si>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</si>
  <si>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</si>
  <si>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</si>
  <si>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</si>
  <si>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</si>
  <si>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</si>
  <si>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</si>
  <si>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</si>
  <si>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</si>
  <si>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</si>
  <si>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</si>
  <si>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</si>
  <si>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</si>
  <si>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</si>
  <si>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</si>
  <si>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</si>
  <si>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</si>
  <si>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Indianapolis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</si>
  <si>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</si>
  <si>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</si>
  <si>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</si>
  <si>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</si>
  <si>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</si>
  <si>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</si>
  <si>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</si>
  <si>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</si>
  <si>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</si>
  <si>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</si>
  <si>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Kansas City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</si>
  <si>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</si>
  <si>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</si>
  <si>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</si>
  <si>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</si>
  <si>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</si>
  <si>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</si>
  <si>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</si>
  <si>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</si>
  <si>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</si>
  <si>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</si>
  <si>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</si>
  <si>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</si>
  <si>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</si>
  <si>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</si>
  <si>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</si>
  <si>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</si>
  <si>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</si>
  <si>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</si>
  <si>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</si>
  <si>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</si>
  <si>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</si>
  <si>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</si>
  <si>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</si>
  <si>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</si>
  <si>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Cohort 9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</si>
  <si>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</si>
  <si>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</si>
  <si>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</si>
  <si>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</si>
  <si>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</si>
  <si>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</si>
  <si>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</si>
  <si>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</si>
  <si>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</si>
  <si>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</si>
  <si>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</si>
  <si>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</si>
  <si>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</si>
  <si>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</si>
  <si>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</si>
  <si>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Houston Hooks Tower</t>
  </si>
  <si>
    <t>ELM</t>
  </si>
  <si>
    <t>Elmira TRACAB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</si>
  <si>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</si>
  <si>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</si>
  <si>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</si>
  <si>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</si>
  <si>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</si>
  <si>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</si>
  <si>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</si>
  <si>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</si>
  <si>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</si>
  <si>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</si>
  <si>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</si>
  <si>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</si>
  <si>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Cohort 11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</si>
  <si>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</si>
  <si>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</si>
  <si>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</si>
  <si>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</si>
  <si>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</si>
  <si>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</si>
  <si>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</si>
  <si>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</si>
  <si>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</si>
  <si>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</si>
  <si>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</si>
  <si>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</si>
  <si>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</si>
  <si>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</si>
  <si>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Miami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</si>
  <si>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</si>
  <si>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</si>
  <si>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</si>
  <si>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</si>
  <si>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</si>
  <si>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</si>
  <si>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</si>
  <si>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</si>
  <si>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</si>
  <si>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</si>
  <si>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</si>
  <si>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</si>
  <si>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</si>
  <si>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</si>
  <si>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</si>
  <si>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</si>
  <si>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</si>
  <si>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</si>
  <si>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</si>
  <si>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</si>
  <si>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</si>
  <si>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</si>
  <si>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</si>
  <si>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</si>
  <si>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</si>
  <si>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</si>
  <si>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</si>
  <si>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</si>
  <si>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</si>
  <si>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</si>
  <si>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</si>
  <si>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</si>
  <si>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</si>
  <si>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</si>
  <si>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</si>
  <si>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</si>
  <si>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</si>
  <si>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</si>
  <si>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</si>
  <si>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</si>
  <si>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Hawaii/Guam</t>
  </si>
  <si>
    <t>Combined Control Facilities</t>
  </si>
  <si>
    <t>HCF</t>
  </si>
  <si>
    <t>Honolulu Control Facility</t>
  </si>
  <si>
    <t>ER</t>
  </si>
  <si>
    <t>Cohort 3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</si>
  <si>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</si>
  <si>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</si>
  <si>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</si>
  <si>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</si>
  <si>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</si>
  <si>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</si>
  <si>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</si>
  <si>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</si>
  <si>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</si>
  <si>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</si>
  <si>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</si>
  <si>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</si>
  <si>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</si>
  <si>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</si>
  <si>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</si>
  <si>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</si>
  <si>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</si>
  <si>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</si>
  <si>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</si>
  <si>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</si>
  <si>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</si>
  <si>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</si>
  <si>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</si>
  <si>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</si>
  <si>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</si>
  <si>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</si>
  <si>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</si>
  <si>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</si>
  <si>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</si>
  <si>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</si>
  <si>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</si>
  <si>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</si>
  <si>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</si>
  <si>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</si>
  <si>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TRACAB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</si>
  <si>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</si>
  <si>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</si>
  <si>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</si>
  <si>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</si>
  <si>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</si>
  <si>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</si>
  <si>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</si>
  <si>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</si>
  <si>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</si>
  <si>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</si>
  <si>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</si>
  <si>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</si>
  <si>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</si>
  <si>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</si>
  <si>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</si>
  <si>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</si>
  <si>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</si>
  <si>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</si>
  <si>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</si>
  <si>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</si>
  <si>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</si>
  <si>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</si>
  <si>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</si>
  <si>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</si>
  <si>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</si>
  <si>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</si>
  <si>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</si>
  <si>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</si>
  <si>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</si>
  <si>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</si>
  <si>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</si>
  <si>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</si>
  <si>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</si>
  <si>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</si>
  <si>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</si>
  <si>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</si>
  <si>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</si>
  <si>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</si>
  <si>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</si>
  <si>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</si>
  <si>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</si>
  <si>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</si>
  <si>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</si>
  <si>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</si>
  <si>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</si>
  <si>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</si>
  <si>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</si>
  <si>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</si>
  <si>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</si>
  <si>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</si>
  <si>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</si>
  <si>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</si>
  <si>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</si>
  <si>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</si>
  <si>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</si>
  <si>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</si>
  <si>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</si>
  <si>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</si>
  <si>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</si>
  <si>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</si>
  <si>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</si>
  <si>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</si>
  <si>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</si>
  <si>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</si>
  <si>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</si>
  <si>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</si>
  <si>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</si>
  <si>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</si>
  <si>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</si>
  <si>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</si>
  <si>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</si>
  <si>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</si>
  <si>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</si>
  <si>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</si>
  <si>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</si>
  <si>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</si>
  <si>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</si>
  <si>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</si>
  <si>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</si>
  <si>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</si>
  <si>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</si>
  <si>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</si>
  <si>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</si>
  <si>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</si>
  <si>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</si>
  <si>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</si>
  <si>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</si>
  <si>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</si>
  <si>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</si>
  <si>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</si>
  <si>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Moisant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</si>
  <si>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</si>
  <si>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</si>
  <si>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</si>
  <si>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</si>
  <si>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</si>
  <si>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</si>
  <si>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</si>
  <si>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Cohort 2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</si>
  <si>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</si>
  <si>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</si>
  <si>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</si>
  <si>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</si>
  <si>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</si>
  <si>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</si>
  <si>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</si>
  <si>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</si>
  <si>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</si>
  <si>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</si>
  <si>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</si>
  <si>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</si>
  <si>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</si>
  <si>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</si>
  <si>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</si>
  <si>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</si>
  <si>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</si>
  <si>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</si>
  <si>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</si>
  <si>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</si>
  <si>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</si>
  <si>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</si>
  <si>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</si>
  <si>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</si>
  <si>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</si>
  <si>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</si>
  <si>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Cohort 17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</si>
  <si>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</si>
  <si>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</si>
  <si>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</si>
  <si>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</si>
  <si>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</si>
  <si>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</si>
  <si>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</si>
  <si>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</si>
  <si>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</si>
  <si>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</si>
  <si>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</si>
  <si>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</si>
  <si>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</si>
  <si>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</si>
  <si>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</si>
  <si>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</si>
  <si>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</si>
  <si>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</si>
  <si>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</si>
  <si>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</si>
  <si>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</si>
  <si>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</si>
  <si>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</si>
  <si>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</si>
  <si>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</si>
  <si>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</si>
  <si>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</si>
  <si>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</si>
  <si>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</si>
  <si>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</si>
  <si>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</si>
  <si>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</si>
  <si>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</si>
  <si>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</si>
  <si>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</si>
  <si>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</si>
  <si>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</si>
  <si>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</si>
  <si>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</si>
  <si>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</si>
  <si>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</si>
  <si>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</si>
  <si>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</si>
  <si>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</si>
  <si>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</si>
  <si>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</si>
  <si>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</si>
  <si>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</si>
  <si>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</si>
  <si>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</si>
  <si>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</si>
  <si>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</si>
  <si>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</si>
  <si>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</si>
  <si>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</si>
  <si>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</si>
  <si>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</si>
  <si>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</si>
  <si>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</si>
  <si>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</si>
  <si>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</si>
  <si>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</si>
  <si>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</si>
  <si>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</si>
  <si>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</si>
  <si>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</si>
  <si>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</si>
  <si>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</si>
  <si>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</si>
  <si>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</si>
  <si>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</si>
  <si>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</si>
  <si>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</si>
  <si>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</si>
  <si>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</si>
  <si>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</si>
  <si>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</si>
  <si>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</si>
  <si>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</si>
  <si>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</si>
  <si>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</si>
  <si>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</si>
  <si>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</si>
  <si>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</si>
  <si>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</si>
  <si>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</si>
  <si>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</si>
  <si>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</si>
  <si>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</si>
  <si>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</si>
  <si>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</si>
  <si>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</si>
  <si>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</si>
  <si>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</si>
  <si>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</si>
  <si>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</si>
  <si>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</si>
  <si>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</si>
  <si>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</si>
  <si>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</si>
  <si>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</si>
  <si>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</si>
  <si>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</si>
  <si>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</si>
  <si>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</si>
  <si>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</si>
  <si>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</si>
  <si>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</si>
  <si>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</si>
  <si>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</si>
  <si>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</si>
  <si>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</si>
  <si>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</si>
  <si>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</si>
  <si>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</si>
  <si>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</si>
  <si>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</si>
  <si>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</si>
  <si>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</si>
  <si>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</si>
  <si>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</si>
  <si>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</si>
  <si>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</si>
  <si>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</si>
  <si>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</si>
  <si>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</si>
  <si>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</si>
  <si>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</si>
  <si>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</si>
  <si>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</si>
  <si>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</si>
  <si>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</si>
  <si>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</si>
  <si>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</si>
  <si>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</si>
  <si>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</si>
  <si>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</si>
  <si>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</si>
  <si>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</si>
  <si>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</si>
  <si>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</si>
  <si>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</si>
  <si>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</si>
  <si>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</si>
  <si>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</si>
  <si>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</si>
  <si>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</si>
  <si>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</si>
  <si>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</si>
  <si>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</si>
  <si>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</si>
  <si>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</si>
  <si>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</si>
  <si>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</si>
  <si>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</si>
  <si>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</si>
  <si>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</si>
  <si>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</si>
  <si>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</si>
  <si>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</si>
  <si>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</si>
  <si>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</si>
  <si>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</si>
  <si>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</si>
  <si>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</si>
  <si>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</si>
  <si>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</si>
  <si>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</si>
  <si>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</si>
  <si>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</si>
  <si>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</si>
  <si>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</si>
  <si>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</si>
  <si>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</si>
  <si>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</si>
  <si>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</si>
  <si>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Enroute Centers</t>
  </si>
  <si>
    <t>ZAB</t>
  </si>
  <si>
    <t>Albuquerque ARTCC</t>
  </si>
  <si>
    <t>Cohort 1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</si>
  <si>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</si>
  <si>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</si>
  <si>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</si>
  <si>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</si>
  <si>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</si>
  <si>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</si>
  <si>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</si>
  <si>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</si>
  <si>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</si>
  <si>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</si>
  <si>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</si>
  <si>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</si>
  <si>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</si>
  <si>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</si>
  <si>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</si>
  <si>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</si>
  <si>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</si>
  <si>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</si>
  <si>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</si>
  <si>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</si>
  <si>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</si>
  <si>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</si>
  <si>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</si>
  <si>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</si>
  <si>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</si>
  <si>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</si>
  <si>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</si>
  <si>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</si>
  <si>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</si>
  <si>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</si>
  <si>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</si>
  <si>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</si>
  <si>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</si>
  <si>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</si>
  <si>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</si>
  <si>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</si>
  <si>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</si>
  <si>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</si>
  <si>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</si>
  <si>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</si>
  <si>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</si>
  <si>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</si>
  <si>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</si>
  <si>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</si>
  <si>
    <t>CPC Target (CRWG)</t>
  </si>
  <si>
    <t>Current % to Target (CRWG)</t>
  </si>
  <si>
    <t>Projected % to Target (CRWG)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</si>
</sst>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"/>
    <numFmt numFmtId="166" formatCode="0.0"/>
  </numFmts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1" xfId="0" applyNumberFormat="1" applyFont="1" applyBorder="1"/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166" fontId="4" fillId="0" borderId="1" xfId="0" applyNumberFormat="1" applyFont="1" applyBorder="1"/>
    <xf numFmtId="165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320"/>
  <sheetViews>
    <sheetView tabSelected="1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8" sqref="E8"/>
    </sheetView>
  </sheetViews>
  <sheetFormatPr defaultRowHeight="15" x14ac:dyDescent="0.25"/>
  <cols>
    <col min="1" max="2" width="10.7109375" customWidth="1"/>
    <col min="3" max="3" width="20.7109375" customWidth="1"/>
    <col min="4" max="5" width="10.7109375" customWidth="1"/>
    <col min="6" max="6" width="20.7109375" customWidth="1"/>
    <col min="7" max="32" width="10.7109375" customWidth="1"/>
    <col min="33" max="55" width="10.7109375" hidden="1" customWidth="1"/>
  </cols>
  <sheetData>
    <row r="1" spans="1:55" hidden="1" x14ac:dyDescent="0.25">
      <c r="A1" s="1" t="e">
        <f>K6/#REF!</f>
        <v>#REF!</v>
      </c>
      <c r="B1" s="1" t="e">
        <f>(K6+R6+V6-W6-X6-Y6-Z6)/#REF!</f>
        <v>#REF!</v>
      </c>
    </row>
    <row r="2" spans="1:55" hidden="1" x14ac:dyDescent="0.25"/>
    <row r="3" spans="1:55" hidden="1" x14ac:dyDescent="0.25"/>
    <row r="4" spans="1:55" hidden="1" x14ac:dyDescent="0.25"/>
    <row r="5" spans="1:55" hidden="1" x14ac:dyDescent="0.25"/>
    <row r="6" spans="1:55" x14ac:dyDescent="0.25">
      <c r="A6" s="18" t="s">
        <v>0</v>
      </c>
      <c r="B6" s="18"/>
      <c r="C6" s="18"/>
      <c r="D6" s="18"/>
      <c r="E6" s="18"/>
      <c r="F6" s="3" t="s">
        <v>1</v>
      </c>
      <c r="G6" s="2">
        <f t="shared" ref="G6:K6" si="0">SUM(G8:G321)</f>
        <v>14633</v>
      </c>
      <c r="H6" s="2">
        <f t="shared" si="0"/>
        <v>10764</v>
      </c>
      <c r="I6" s="2">
        <f t="shared" si="0"/>
        <v>82</v>
      </c>
      <c r="J6" s="2">
        <f t="shared" si="0"/>
        <v>90</v>
      </c>
      <c r="K6" s="2">
        <f t="shared" si="0"/>
        <v>10592</v>
      </c>
      <c r="L6" s="1">
        <f>K6/G6</f>
        <v>0.7238433677304722</v>
      </c>
      <c r="M6" s="4">
        <f>AVERAGE(M8:M321)</f>
        <v>1.4269968051118207</v>
      </c>
      <c r="N6" s="2">
        <f>SUM(N8:N321)</f>
        <v>3172</v>
      </c>
      <c r="O6" s="2">
        <f>SUM(O8:O321)</f>
        <v>26</v>
      </c>
      <c r="P6" s="2">
        <f>SUM(P8:P321)</f>
        <v>3146</v>
      </c>
      <c r="Q6" s="1">
        <f>AVERAGE(Q8:Q321)</f>
        <v>0.81145782747603856</v>
      </c>
      <c r="R6" s="2">
        <f t="shared" ref="R6:Z6" si="1">SUM(R8:R321)</f>
        <v>2381.8659999999991</v>
      </c>
      <c r="S6" s="2">
        <f t="shared" si="1"/>
        <v>340</v>
      </c>
      <c r="T6" s="2">
        <f t="shared" si="1"/>
        <v>15</v>
      </c>
      <c r="U6" s="2">
        <f t="shared" si="1"/>
        <v>68</v>
      </c>
      <c r="V6" s="2">
        <f t="shared" si="1"/>
        <v>339.39859999999999</v>
      </c>
      <c r="W6" s="2">
        <f t="shared" si="1"/>
        <v>337</v>
      </c>
      <c r="X6" s="2">
        <f t="shared" si="1"/>
        <v>12</v>
      </c>
      <c r="Y6" s="2">
        <f t="shared" si="1"/>
        <v>2</v>
      </c>
      <c r="Z6" s="2">
        <f t="shared" si="1"/>
        <v>1147.3352487</v>
      </c>
      <c r="AA6" s="1">
        <f>(K6+R6+V6-W6-X6-Y6-Z6)/G6</f>
        <v>0.80741675331784324</v>
      </c>
      <c r="AB6" s="2">
        <f>SUM(AB8:AB321)</f>
        <v>1256</v>
      </c>
      <c r="AC6" s="2">
        <f>SUM(AC8:AC321)</f>
        <v>4320</v>
      </c>
      <c r="AD6" s="2">
        <f>SUM(AD8:AD321)</f>
        <v>4699</v>
      </c>
      <c r="AE6" s="1">
        <f>AVERAGE(AE8:AE321)</f>
        <v>4.1832451756330866E-2</v>
      </c>
      <c r="AF6" s="1">
        <f>AVERAGE(AF8:AF321)</f>
        <v>0.23193266385581493</v>
      </c>
      <c r="AG6" s="2">
        <f t="shared" ref="AG6:AQ6" si="2">SUM(AG8:AG321)</f>
        <v>2</v>
      </c>
      <c r="AH6" s="2">
        <f t="shared" si="2"/>
        <v>908</v>
      </c>
      <c r="AI6" s="2">
        <f t="shared" si="2"/>
        <v>257</v>
      </c>
      <c r="AJ6" s="2">
        <f t="shared" si="2"/>
        <v>543</v>
      </c>
      <c r="AK6" s="2">
        <f t="shared" si="2"/>
        <v>540</v>
      </c>
      <c r="AL6" s="2">
        <f t="shared" si="2"/>
        <v>2250</v>
      </c>
      <c r="AM6" s="2">
        <f t="shared" si="2"/>
        <v>452</v>
      </c>
      <c r="AN6" s="2">
        <f t="shared" si="2"/>
        <v>127</v>
      </c>
      <c r="AO6" s="2">
        <f t="shared" si="2"/>
        <v>210</v>
      </c>
      <c r="AP6" s="2">
        <f t="shared" si="2"/>
        <v>133</v>
      </c>
      <c r="AQ6" s="2">
        <f t="shared" si="2"/>
        <v>922</v>
      </c>
    </row>
    <row r="7" spans="1:55" ht="78" customHeight="1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734</v>
      </c>
      <c r="H7" s="6" t="s">
        <v>8</v>
      </c>
      <c r="I7" s="7" t="s">
        <v>9</v>
      </c>
      <c r="J7" s="7" t="s">
        <v>10</v>
      </c>
      <c r="K7" s="8" t="s">
        <v>11</v>
      </c>
      <c r="L7" s="9" t="s">
        <v>735</v>
      </c>
      <c r="M7" s="5" t="s">
        <v>12</v>
      </c>
      <c r="N7" s="8" t="s">
        <v>13</v>
      </c>
      <c r="O7" s="8" t="s">
        <v>14</v>
      </c>
      <c r="P7" s="6" t="s">
        <v>15</v>
      </c>
      <c r="Q7" s="5" t="s">
        <v>16</v>
      </c>
      <c r="R7" s="8" t="s">
        <v>17</v>
      </c>
      <c r="S7" s="6" t="s">
        <v>18</v>
      </c>
      <c r="T7" s="6" t="s">
        <v>19</v>
      </c>
      <c r="U7" s="6" t="s">
        <v>20</v>
      </c>
      <c r="V7" s="8" t="s">
        <v>21</v>
      </c>
      <c r="W7" s="10" t="s">
        <v>22</v>
      </c>
      <c r="X7" s="10" t="s">
        <v>23</v>
      </c>
      <c r="Y7" s="10" t="s">
        <v>24</v>
      </c>
      <c r="Z7" s="10" t="s">
        <v>25</v>
      </c>
      <c r="AA7" s="11" t="s">
        <v>736</v>
      </c>
      <c r="AB7" s="11" t="s">
        <v>26</v>
      </c>
      <c r="AC7" s="11" t="s">
        <v>27</v>
      </c>
      <c r="AD7" s="11" t="s">
        <v>28</v>
      </c>
      <c r="AE7" s="11" t="s">
        <v>29</v>
      </c>
      <c r="AF7" s="12" t="s">
        <v>30</v>
      </c>
      <c r="AG7" s="6" t="s">
        <v>31</v>
      </c>
      <c r="AH7" s="6" t="s">
        <v>32</v>
      </c>
      <c r="AI7" s="6" t="s">
        <v>33</v>
      </c>
      <c r="AJ7" s="6" t="s">
        <v>34</v>
      </c>
      <c r="AK7" s="6" t="s">
        <v>35</v>
      </c>
      <c r="AL7" s="6" t="s">
        <v>36</v>
      </c>
      <c r="AM7" s="6" t="s">
        <v>37</v>
      </c>
      <c r="AN7" s="6" t="s">
        <v>38</v>
      </c>
      <c r="AO7" s="6" t="s">
        <v>39</v>
      </c>
      <c r="AP7" s="6" t="s">
        <v>40</v>
      </c>
      <c r="AQ7" s="6" t="s">
        <v>41</v>
      </c>
      <c r="AR7" s="5" t="s">
        <v>42</v>
      </c>
      <c r="AS7" s="8" t="s">
        <v>43</v>
      </c>
      <c r="AT7" s="8" t="s">
        <v>44</v>
      </c>
      <c r="AU7" s="5" t="s">
        <v>45</v>
      </c>
      <c r="AV7" s="5" t="s">
        <v>46</v>
      </c>
      <c r="AW7" s="5" t="s">
        <v>47</v>
      </c>
      <c r="AX7" s="5" t="s">
        <v>48</v>
      </c>
      <c r="AY7" s="5" t="s">
        <v>49</v>
      </c>
      <c r="AZ7" s="5" t="s">
        <v>50</v>
      </c>
      <c r="BA7" s="5" t="s">
        <v>51</v>
      </c>
      <c r="BB7" s="5" t="s">
        <v>52</v>
      </c>
      <c r="BC7" s="5" t="s">
        <v>53</v>
      </c>
    </row>
    <row r="8" spans="1:55" x14ac:dyDescent="0.25">
      <c r="A8" s="13" t="s">
        <v>54</v>
      </c>
      <c r="B8" s="13" t="s">
        <v>55</v>
      </c>
      <c r="C8" s="14" t="s">
        <v>56</v>
      </c>
      <c r="D8" s="15">
        <v>9</v>
      </c>
      <c r="E8" s="15" t="s">
        <v>57</v>
      </c>
      <c r="F8" s="13" t="s">
        <v>58</v>
      </c>
      <c r="G8" s="13">
        <v>24</v>
      </c>
      <c r="H8" s="13">
        <v>17</v>
      </c>
      <c r="I8" s="13">
        <v>0</v>
      </c>
      <c r="J8" s="13">
        <v>0</v>
      </c>
      <c r="K8" s="13">
        <f t="shared" ref="K8:K71" si="3">H8-I8-J8</f>
        <v>17</v>
      </c>
      <c r="L8" s="16">
        <f>K8/G8</f>
        <v>0.70833333333333337</v>
      </c>
      <c r="M8" s="14">
        <v>1.24</v>
      </c>
      <c r="N8" s="13">
        <v>1</v>
      </c>
      <c r="O8" s="13">
        <v>0</v>
      </c>
      <c r="P8" s="13">
        <f t="shared" ref="P8:P71" si="4">N8-O8</f>
        <v>1</v>
      </c>
      <c r="Q8" s="16">
        <v>0.82220000000000004</v>
      </c>
      <c r="R8" s="17">
        <f t="shared" ref="R8:R71" si="5">P8*Q8</f>
        <v>0.82220000000000004</v>
      </c>
      <c r="S8" s="13">
        <v>2</v>
      </c>
      <c r="T8" s="13">
        <v>0</v>
      </c>
      <c r="U8" s="13">
        <v>0</v>
      </c>
      <c r="V8" s="17">
        <f t="shared" ref="V8:V71" si="6">(((S8+T8)*Q8))+U8</f>
        <v>1.6444000000000001</v>
      </c>
      <c r="W8" s="13">
        <v>1</v>
      </c>
      <c r="X8" s="13">
        <v>0</v>
      </c>
      <c r="Y8" s="13">
        <v>0</v>
      </c>
      <c r="Z8" s="17">
        <v>0.80829810000000002</v>
      </c>
      <c r="AA8" s="16">
        <f>(K8+R8+V8-W8-X8-Y8-Z8)/G8</f>
        <v>0.73576257916666654</v>
      </c>
      <c r="AB8" s="13">
        <f>IF((((G8*$AA$6)-K8-R8-V8+W8+X8+Y8+Z8)/Q8)&gt;0,ROUNDUP((((G8*$AA$6)-K8-R8-V8+W8+X8+Y8+Z8)/Q8),0),0)</f>
        <v>3</v>
      </c>
      <c r="AC8" s="13">
        <f>IF(((G8-K8-R8-V8+W8+X8+Y8+Z8)/Q8)&gt;0,ROUNDUP(((G8-K8-R8-V8+W8+X8+Y8+Z8)/Q8),0),0)</f>
        <v>8</v>
      </c>
      <c r="AD8" s="13">
        <f>IF(((1+G8-K8-R8-V8+W8+X8+Y8+Z8)/Q8)&gt;0,ROUNDUP(((1+G8-K8-R8-V8+W8+X8+Y8+Z8)/Q8),0),0)</f>
        <v>9</v>
      </c>
      <c r="AE8" s="16">
        <f>1/G8</f>
        <v>4.1666666666666664E-2</v>
      </c>
      <c r="AF8" s="16">
        <f>P8/(K8+P8)</f>
        <v>5.5555555555555552E-2</v>
      </c>
      <c r="AG8" s="13">
        <v>0</v>
      </c>
      <c r="AH8" s="13">
        <v>1</v>
      </c>
      <c r="AI8" s="13">
        <v>0</v>
      </c>
      <c r="AJ8" s="13">
        <v>0</v>
      </c>
      <c r="AK8" s="13">
        <v>0</v>
      </c>
      <c r="AL8" s="13">
        <f t="shared" ref="AL8:AL71" si="7">SUM(AG8:AK8)</f>
        <v>1</v>
      </c>
      <c r="AM8" s="13">
        <v>0</v>
      </c>
      <c r="AN8" s="13">
        <v>0</v>
      </c>
      <c r="AO8" s="13">
        <v>0</v>
      </c>
      <c r="AP8" s="13">
        <v>0</v>
      </c>
      <c r="AQ8" s="13">
        <f t="shared" ref="AQ8:AQ71" si="8">SUM(AM8:AP8)</f>
        <v>0</v>
      </c>
      <c r="AR8" s="13" t="s">
        <v>59</v>
      </c>
      <c r="AS8" s="13" t="s">
        <v>60</v>
      </c>
      <c r="AT8" s="13" t="s">
        <v>61</v>
      </c>
      <c r="AU8" s="13">
        <v>2</v>
      </c>
      <c r="AV8" s="13">
        <v>1.52</v>
      </c>
      <c r="AW8" s="13">
        <v>1.05</v>
      </c>
      <c r="AX8" s="13">
        <v>1.73</v>
      </c>
      <c r="AY8" s="16">
        <v>0.71430000000000005</v>
      </c>
      <c r="AZ8" s="16">
        <v>0.91669999999999996</v>
      </c>
      <c r="BA8" s="16">
        <v>0.81059999999999999</v>
      </c>
      <c r="BB8" s="13" t="s">
        <v>62</v>
      </c>
      <c r="BC8" s="13" t="s">
        <v>63</v>
      </c>
    </row>
    <row r="9" spans="1:55" x14ac:dyDescent="0.25">
      <c r="A9" s="13" t="s">
        <v>64</v>
      </c>
      <c r="B9" s="13" t="s">
        <v>65</v>
      </c>
      <c r="C9" s="14" t="s">
        <v>56</v>
      </c>
      <c r="D9" s="15">
        <v>12</v>
      </c>
      <c r="E9" s="15" t="s">
        <v>66</v>
      </c>
      <c r="F9" s="13" t="s">
        <v>67</v>
      </c>
      <c r="G9" s="13">
        <v>110</v>
      </c>
      <c r="H9" s="13">
        <v>77</v>
      </c>
      <c r="I9" s="13">
        <v>2</v>
      </c>
      <c r="J9" s="13">
        <v>0</v>
      </c>
      <c r="K9" s="13">
        <f t="shared" si="3"/>
        <v>75</v>
      </c>
      <c r="L9" s="16">
        <f>K9/G9</f>
        <v>0.68181818181818177</v>
      </c>
      <c r="M9" s="14">
        <v>1.54</v>
      </c>
      <c r="N9" s="13">
        <v>29</v>
      </c>
      <c r="O9" s="13">
        <v>0</v>
      </c>
      <c r="P9" s="13">
        <f t="shared" si="4"/>
        <v>29</v>
      </c>
      <c r="Q9" s="16">
        <v>0.42220000000000002</v>
      </c>
      <c r="R9" s="17">
        <f t="shared" si="5"/>
        <v>12.2438</v>
      </c>
      <c r="S9" s="13">
        <v>9</v>
      </c>
      <c r="T9" s="13">
        <v>0</v>
      </c>
      <c r="U9" s="13">
        <v>2</v>
      </c>
      <c r="V9" s="17">
        <f t="shared" si="6"/>
        <v>5.7998000000000003</v>
      </c>
      <c r="W9" s="13">
        <v>0</v>
      </c>
      <c r="X9" s="13">
        <v>0</v>
      </c>
      <c r="Y9" s="13">
        <v>0</v>
      </c>
      <c r="Z9" s="17">
        <v>6.9244778</v>
      </c>
      <c r="AA9" s="16">
        <f>(K9+R9+V9-W9-X9-Y9-Z9)/G9</f>
        <v>0.78290111090909087</v>
      </c>
      <c r="AB9" s="13">
        <f t="shared" ref="AB9:AB72" si="9">IF((((G9*$AA$6)-K9-R9-V9+W9+X9+Y9+Z9)/Q9)&gt;0,ROUNDUP((((G9*$AA$6)-K9-R9-V9+W9+X9+Y9+Z9)/Q9),0),0)</f>
        <v>7</v>
      </c>
      <c r="AC9" s="13">
        <f>IF(((G9-K9-R9-V9+W9+X9+Y9+Z9)/Q9)&gt;0,ROUNDUP(((G9-K9-R9-V9+W9+X9+Y9+Z9)/Q9),0),0)</f>
        <v>57</v>
      </c>
      <c r="AD9" s="13">
        <f>IF(((1+G9-K9-R9-V9+W9+X9+Y9+Z9)/Q9)&gt;0,ROUNDUP(((1+G9-K9-R9-V9+W9+X9+Y9+Z9)/Q9),0),0)</f>
        <v>59</v>
      </c>
      <c r="AE9" s="16">
        <f>1/G9</f>
        <v>9.0909090909090905E-3</v>
      </c>
      <c r="AF9" s="16">
        <f>P9/(K9+P9)</f>
        <v>0.27884615384615385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f t="shared" si="7"/>
        <v>0</v>
      </c>
      <c r="AM9" s="13">
        <v>19</v>
      </c>
      <c r="AN9" s="13">
        <v>1</v>
      </c>
      <c r="AO9" s="13">
        <v>9</v>
      </c>
      <c r="AP9" s="13">
        <v>0</v>
      </c>
      <c r="AQ9" s="13">
        <f t="shared" si="8"/>
        <v>29</v>
      </c>
      <c r="AR9" s="13" t="s">
        <v>59</v>
      </c>
      <c r="AS9" s="13" t="s">
        <v>68</v>
      </c>
      <c r="AT9" s="13" t="s">
        <v>61</v>
      </c>
      <c r="AU9" s="13">
        <v>2</v>
      </c>
      <c r="AV9" s="13">
        <v>1.83</v>
      </c>
      <c r="AW9" s="13">
        <v>1.5</v>
      </c>
      <c r="AX9" s="13">
        <v>1.79</v>
      </c>
      <c r="AY9" s="16">
        <v>0.39129999999999998</v>
      </c>
      <c r="AZ9" s="16">
        <v>0.42680000000000001</v>
      </c>
      <c r="BA9" s="16">
        <v>0.60670000000000002</v>
      </c>
      <c r="BB9" s="13" t="s">
        <v>69</v>
      </c>
      <c r="BC9" s="13" t="s">
        <v>63</v>
      </c>
    </row>
    <row r="10" spans="1:55" x14ac:dyDescent="0.25">
      <c r="A10" s="13" t="s">
        <v>64</v>
      </c>
      <c r="B10" s="13" t="s">
        <v>70</v>
      </c>
      <c r="C10" s="14" t="s">
        <v>56</v>
      </c>
      <c r="D10" s="15">
        <v>11</v>
      </c>
      <c r="E10" s="15" t="s">
        <v>71</v>
      </c>
      <c r="F10" s="13" t="s">
        <v>72</v>
      </c>
      <c r="G10" s="13">
        <v>79</v>
      </c>
      <c r="H10" s="13">
        <v>52</v>
      </c>
      <c r="I10" s="13">
        <v>0</v>
      </c>
      <c r="J10" s="13">
        <v>0</v>
      </c>
      <c r="K10" s="13">
        <f t="shared" si="3"/>
        <v>52</v>
      </c>
      <c r="L10" s="16">
        <f>K10/G10</f>
        <v>0.65822784810126578</v>
      </c>
      <c r="M10" s="14">
        <v>1.57</v>
      </c>
      <c r="N10" s="13">
        <v>12</v>
      </c>
      <c r="O10" s="13">
        <v>1</v>
      </c>
      <c r="P10" s="13">
        <f t="shared" si="4"/>
        <v>11</v>
      </c>
      <c r="Q10" s="16">
        <v>0.7419</v>
      </c>
      <c r="R10" s="17">
        <f t="shared" si="5"/>
        <v>8.1608999999999998</v>
      </c>
      <c r="S10" s="13">
        <v>6</v>
      </c>
      <c r="T10" s="13">
        <v>0</v>
      </c>
      <c r="U10" s="13">
        <v>0</v>
      </c>
      <c r="V10" s="17">
        <f t="shared" si="6"/>
        <v>4.4513999999999996</v>
      </c>
      <c r="W10" s="13">
        <v>0</v>
      </c>
      <c r="X10" s="13">
        <v>0</v>
      </c>
      <c r="Y10" s="13">
        <v>0</v>
      </c>
      <c r="Z10" s="17">
        <v>7.8426423999999999</v>
      </c>
      <c r="AA10" s="16">
        <f>(K10+R10+V10-W10-X10-Y10-Z10)/G10</f>
        <v>0.71860326075949366</v>
      </c>
      <c r="AB10" s="13">
        <f t="shared" si="9"/>
        <v>10</v>
      </c>
      <c r="AC10" s="13">
        <f>IF(((G10-K10-R10-V10+W10+X10+Y10+Z10)/Q10)&gt;0,ROUNDUP(((G10-K10-R10-V10+W10+X10+Y10+Z10)/Q10),0),0)</f>
        <v>30</v>
      </c>
      <c r="AD10" s="13">
        <f>IF(((1+G10-K10-R10-V10+W10+X10+Y10+Z10)/Q10)&gt;0,ROUNDUP(((1+G10-K10-R10-V10+W10+X10+Y10+Z10)/Q10),0),0)</f>
        <v>32</v>
      </c>
      <c r="AE10" s="16">
        <f>1/G10</f>
        <v>1.2658227848101266E-2</v>
      </c>
      <c r="AF10" s="16">
        <f>P10/(K10+P10)</f>
        <v>0.17460317460317459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f t="shared" si="7"/>
        <v>0</v>
      </c>
      <c r="AM10" s="13">
        <v>10</v>
      </c>
      <c r="AN10" s="13">
        <v>2</v>
      </c>
      <c r="AO10" s="13">
        <v>0</v>
      </c>
      <c r="AP10" s="13">
        <v>0</v>
      </c>
      <c r="AQ10" s="13">
        <f t="shared" si="8"/>
        <v>12</v>
      </c>
      <c r="AR10" s="13" t="s">
        <v>59</v>
      </c>
      <c r="AS10" s="13" t="s">
        <v>73</v>
      </c>
      <c r="AT10" s="13" t="s">
        <v>61</v>
      </c>
      <c r="AU10" s="13">
        <v>2</v>
      </c>
      <c r="AV10" s="13">
        <v>1.79</v>
      </c>
      <c r="AW10" s="13">
        <v>1.57</v>
      </c>
      <c r="AX10" s="13">
        <v>1.73</v>
      </c>
      <c r="AY10" s="16">
        <v>0.79169999999999996</v>
      </c>
      <c r="AZ10" s="16">
        <v>0.7419</v>
      </c>
      <c r="BA10" s="16">
        <v>0.81059999999999999</v>
      </c>
      <c r="BB10" s="13" t="s">
        <v>62</v>
      </c>
      <c r="BC10" s="13" t="s">
        <v>63</v>
      </c>
    </row>
    <row r="11" spans="1:55" x14ac:dyDescent="0.25">
      <c r="A11" s="13" t="s">
        <v>64</v>
      </c>
      <c r="B11" s="13" t="s">
        <v>74</v>
      </c>
      <c r="C11" s="14" t="s">
        <v>75</v>
      </c>
      <c r="D11" s="15">
        <v>7</v>
      </c>
      <c r="E11" s="15" t="s">
        <v>76</v>
      </c>
      <c r="F11" s="13" t="s">
        <v>77</v>
      </c>
      <c r="G11" s="13">
        <v>37</v>
      </c>
      <c r="H11" s="13">
        <v>25</v>
      </c>
      <c r="I11" s="13">
        <v>0</v>
      </c>
      <c r="J11" s="13">
        <v>0</v>
      </c>
      <c r="K11" s="13">
        <f t="shared" si="3"/>
        <v>25</v>
      </c>
      <c r="L11" s="16">
        <f>K11/G11</f>
        <v>0.67567567567567566</v>
      </c>
      <c r="M11" s="14">
        <v>2.15</v>
      </c>
      <c r="N11" s="13">
        <v>9</v>
      </c>
      <c r="O11" s="13">
        <v>0</v>
      </c>
      <c r="P11" s="13">
        <f t="shared" si="4"/>
        <v>9</v>
      </c>
      <c r="Q11" s="16">
        <v>0.8125</v>
      </c>
      <c r="R11" s="17">
        <f t="shared" si="5"/>
        <v>7.3125</v>
      </c>
      <c r="S11" s="13">
        <v>0</v>
      </c>
      <c r="T11" s="13">
        <v>0</v>
      </c>
      <c r="U11" s="13">
        <v>0</v>
      </c>
      <c r="V11" s="17">
        <f t="shared" si="6"/>
        <v>0</v>
      </c>
      <c r="W11" s="13">
        <v>0</v>
      </c>
      <c r="X11" s="13">
        <v>0</v>
      </c>
      <c r="Y11" s="13">
        <v>0</v>
      </c>
      <c r="Z11" s="17">
        <v>1.9267966000000001</v>
      </c>
      <c r="AA11" s="16">
        <f>(K11+R11+V11-W11-X11-Y11-Z11)/G11</f>
        <v>0.821235227027027</v>
      </c>
      <c r="AB11" s="13">
        <f t="shared" si="9"/>
        <v>0</v>
      </c>
      <c r="AC11" s="13">
        <f>IF(((G11-K11-R11-V11+W11+X11+Y11+Z11)/Q11)&gt;0,ROUNDUP(((G11-K11-R11-V11+W11+X11+Y11+Z11)/Q11),0),0)</f>
        <v>9</v>
      </c>
      <c r="AD11" s="13">
        <f>IF(((1+G11-K11-R11-V11+W11+X11+Y11+Z11)/Q11)&gt;0,ROUNDUP(((1+G11-K11-R11-V11+W11+X11+Y11+Z11)/Q11),0),0)</f>
        <v>10</v>
      </c>
      <c r="AE11" s="16">
        <f>1/G11</f>
        <v>2.7027027027027029E-2</v>
      </c>
      <c r="AF11" s="16">
        <f>P11/(K11+P11)</f>
        <v>0.26470588235294118</v>
      </c>
      <c r="AG11" s="13">
        <v>0</v>
      </c>
      <c r="AH11" s="13">
        <v>2</v>
      </c>
      <c r="AI11" s="13">
        <v>0</v>
      </c>
      <c r="AJ11" s="13">
        <v>5</v>
      </c>
      <c r="AK11" s="13">
        <v>1</v>
      </c>
      <c r="AL11" s="13">
        <f t="shared" si="7"/>
        <v>8</v>
      </c>
      <c r="AM11" s="13">
        <v>0</v>
      </c>
      <c r="AN11" s="13">
        <v>0</v>
      </c>
      <c r="AO11" s="13">
        <v>1</v>
      </c>
      <c r="AP11" s="13">
        <v>0</v>
      </c>
      <c r="AQ11" s="13">
        <f t="shared" si="8"/>
        <v>1</v>
      </c>
      <c r="AR11" s="13" t="s">
        <v>59</v>
      </c>
      <c r="AS11" s="13" t="s">
        <v>78</v>
      </c>
      <c r="AT11" s="13" t="s">
        <v>61</v>
      </c>
      <c r="AU11" s="13">
        <v>3</v>
      </c>
      <c r="AV11" s="13">
        <v>2.4</v>
      </c>
      <c r="AW11" s="13">
        <v>1.81</v>
      </c>
      <c r="AX11" s="13">
        <v>1.68</v>
      </c>
      <c r="AY11" s="16">
        <v>0.88460000000000005</v>
      </c>
      <c r="AZ11" s="16">
        <v>0.72729999999999995</v>
      </c>
      <c r="BA11" s="16">
        <v>0.78220000000000001</v>
      </c>
      <c r="BB11" s="13" t="s">
        <v>79</v>
      </c>
      <c r="BC11" s="13" t="s">
        <v>63</v>
      </c>
    </row>
    <row r="12" spans="1:55" x14ac:dyDescent="0.25">
      <c r="A12" s="13" t="s">
        <v>80</v>
      </c>
      <c r="B12" s="13" t="s">
        <v>81</v>
      </c>
      <c r="C12" s="14" t="s">
        <v>75</v>
      </c>
      <c r="D12" s="15">
        <v>6</v>
      </c>
      <c r="E12" s="15" t="s">
        <v>82</v>
      </c>
      <c r="F12" s="13" t="s">
        <v>83</v>
      </c>
      <c r="G12" s="13">
        <v>20</v>
      </c>
      <c r="H12" s="13">
        <v>16</v>
      </c>
      <c r="I12" s="13">
        <v>0</v>
      </c>
      <c r="J12" s="13">
        <v>0</v>
      </c>
      <c r="K12" s="13">
        <f t="shared" si="3"/>
        <v>16</v>
      </c>
      <c r="L12" s="16">
        <f>K12/G12</f>
        <v>0.8</v>
      </c>
      <c r="M12" s="14">
        <v>1.73</v>
      </c>
      <c r="N12" s="13">
        <v>7</v>
      </c>
      <c r="O12" s="13">
        <v>0</v>
      </c>
      <c r="P12" s="13">
        <f t="shared" si="4"/>
        <v>7</v>
      </c>
      <c r="Q12" s="16">
        <v>0.81399999999999995</v>
      </c>
      <c r="R12" s="17">
        <f t="shared" si="5"/>
        <v>5.6979999999999995</v>
      </c>
      <c r="S12" s="13">
        <v>0</v>
      </c>
      <c r="T12" s="13">
        <v>0</v>
      </c>
      <c r="U12" s="13">
        <v>0</v>
      </c>
      <c r="V12" s="17">
        <f t="shared" si="6"/>
        <v>0</v>
      </c>
      <c r="W12" s="13">
        <v>1</v>
      </c>
      <c r="X12" s="13">
        <v>0</v>
      </c>
      <c r="Y12" s="13">
        <v>0</v>
      </c>
      <c r="Z12" s="17">
        <v>0.73470800000000003</v>
      </c>
      <c r="AA12" s="16">
        <f>(K12+R12+V12-W12-X12-Y12-Z12)/G12</f>
        <v>0.99816459999999996</v>
      </c>
      <c r="AB12" s="13">
        <f t="shared" si="9"/>
        <v>0</v>
      </c>
      <c r="AC12" s="13">
        <f>IF(((G12-K12-R12-V12+W12+X12+Y12+Z12)/Q12)&gt;0,ROUNDUP(((G12-K12-R12-V12+W12+X12+Y12+Z12)/Q12),0),0)</f>
        <v>1</v>
      </c>
      <c r="AD12" s="13">
        <f>IF(((1+G12-K12-R12-V12+W12+X12+Y12+Z12)/Q12)&gt;0,ROUNDUP(((1+G12-K12-R12-V12+W12+X12+Y12+Z12)/Q12),0),0)</f>
        <v>2</v>
      </c>
      <c r="AE12" s="16">
        <f>1/G12</f>
        <v>0.05</v>
      </c>
      <c r="AF12" s="16">
        <f>P12/(K12+P12)</f>
        <v>0.30434782608695654</v>
      </c>
      <c r="AG12" s="13">
        <v>0</v>
      </c>
      <c r="AH12" s="13">
        <v>2</v>
      </c>
      <c r="AI12" s="13">
        <v>0</v>
      </c>
      <c r="AJ12" s="13">
        <v>2</v>
      </c>
      <c r="AK12" s="13">
        <v>3</v>
      </c>
      <c r="AL12" s="13">
        <f t="shared" si="7"/>
        <v>7</v>
      </c>
      <c r="AM12" s="13">
        <v>0</v>
      </c>
      <c r="AN12" s="13">
        <v>0</v>
      </c>
      <c r="AO12" s="13">
        <v>0</v>
      </c>
      <c r="AP12" s="13">
        <v>0</v>
      </c>
      <c r="AQ12" s="13">
        <f t="shared" si="8"/>
        <v>0</v>
      </c>
      <c r="AR12" s="13" t="s">
        <v>59</v>
      </c>
      <c r="AS12" s="13" t="s">
        <v>84</v>
      </c>
      <c r="AT12" s="13" t="s">
        <v>61</v>
      </c>
      <c r="AU12" s="13">
        <v>3</v>
      </c>
      <c r="AV12" s="13">
        <v>1.84</v>
      </c>
      <c r="AW12" s="13">
        <v>0.93</v>
      </c>
      <c r="AX12" s="13">
        <v>1.77</v>
      </c>
      <c r="AY12" s="16">
        <v>0.8</v>
      </c>
      <c r="AZ12" s="16">
        <v>0.85029999999999994</v>
      </c>
      <c r="BA12" s="16">
        <v>0.76239999999999997</v>
      </c>
      <c r="BB12" s="13" t="s">
        <v>85</v>
      </c>
      <c r="BC12" s="13" t="s">
        <v>63</v>
      </c>
    </row>
    <row r="13" spans="1:55" x14ac:dyDescent="0.25">
      <c r="A13" s="13" t="s">
        <v>80</v>
      </c>
      <c r="B13" s="13" t="s">
        <v>86</v>
      </c>
      <c r="C13" s="14" t="s">
        <v>75</v>
      </c>
      <c r="D13" s="15">
        <v>8</v>
      </c>
      <c r="E13" s="15" t="s">
        <v>87</v>
      </c>
      <c r="F13" s="13" t="s">
        <v>88</v>
      </c>
      <c r="G13" s="13">
        <v>36</v>
      </c>
      <c r="H13" s="13">
        <v>24</v>
      </c>
      <c r="I13" s="13">
        <v>0</v>
      </c>
      <c r="J13" s="13">
        <v>0</v>
      </c>
      <c r="K13" s="13">
        <f t="shared" si="3"/>
        <v>24</v>
      </c>
      <c r="L13" s="16">
        <f>K13/G13</f>
        <v>0.66666666666666663</v>
      </c>
      <c r="M13" s="14">
        <v>1.8</v>
      </c>
      <c r="N13" s="13">
        <v>2</v>
      </c>
      <c r="O13" s="13">
        <v>0</v>
      </c>
      <c r="P13" s="13">
        <f t="shared" si="4"/>
        <v>2</v>
      </c>
      <c r="Q13" s="16">
        <v>0.8</v>
      </c>
      <c r="R13" s="17">
        <f t="shared" si="5"/>
        <v>1.6</v>
      </c>
      <c r="S13" s="13">
        <v>1</v>
      </c>
      <c r="T13" s="13">
        <v>0</v>
      </c>
      <c r="U13" s="13">
        <v>0</v>
      </c>
      <c r="V13" s="17">
        <f t="shared" si="6"/>
        <v>0.8</v>
      </c>
      <c r="W13" s="13">
        <v>1</v>
      </c>
      <c r="X13" s="13">
        <v>0</v>
      </c>
      <c r="Y13" s="13">
        <v>0</v>
      </c>
      <c r="Z13" s="17">
        <v>1.4256715</v>
      </c>
      <c r="AA13" s="16">
        <f>(K13+R13+V13-W13-X13-Y13-Z13)/G13</f>
        <v>0.6659535694444445</v>
      </c>
      <c r="AB13" s="13">
        <f t="shared" si="9"/>
        <v>7</v>
      </c>
      <c r="AC13" s="13">
        <f>IF(((G13-K13-R13-V13+W13+X13+Y13+Z13)/Q13)&gt;0,ROUNDUP(((G13-K13-R13-V13+W13+X13+Y13+Z13)/Q13),0),0)</f>
        <v>16</v>
      </c>
      <c r="AD13" s="13">
        <f>IF(((1+G13-K13-R13-V13+W13+X13+Y13+Z13)/Q13)&gt;0,ROUNDUP(((1+G13-K13-R13-V13+W13+X13+Y13+Z13)/Q13),0),0)</f>
        <v>17</v>
      </c>
      <c r="AE13" s="16">
        <f>1/G13</f>
        <v>2.7777777777777776E-2</v>
      </c>
      <c r="AF13" s="16">
        <f>P13/(K13+P13)</f>
        <v>7.6923076923076927E-2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f t="shared" si="7"/>
        <v>0</v>
      </c>
      <c r="AM13" s="13">
        <v>1</v>
      </c>
      <c r="AN13" s="13">
        <v>0</v>
      </c>
      <c r="AO13" s="13">
        <v>1</v>
      </c>
      <c r="AP13" s="13">
        <v>0</v>
      </c>
      <c r="AQ13" s="13">
        <f t="shared" si="8"/>
        <v>2</v>
      </c>
      <c r="AR13" s="13" t="s">
        <v>59</v>
      </c>
      <c r="AS13" s="13" t="s">
        <v>89</v>
      </c>
      <c r="AT13" s="13" t="s">
        <v>61</v>
      </c>
      <c r="AU13" s="13">
        <v>3</v>
      </c>
      <c r="AV13" s="13">
        <v>2.81</v>
      </c>
      <c r="AW13" s="13">
        <v>1.02</v>
      </c>
      <c r="AX13" s="13">
        <v>1.99</v>
      </c>
      <c r="AY13" s="16">
        <v>0.73680000000000001</v>
      </c>
      <c r="AZ13" s="16">
        <v>0.85709999999999997</v>
      </c>
      <c r="BA13" s="16">
        <v>0.74929999999999997</v>
      </c>
      <c r="BB13" s="13" t="s">
        <v>90</v>
      </c>
      <c r="BC13" s="13" t="s">
        <v>63</v>
      </c>
    </row>
    <row r="14" spans="1:55" x14ac:dyDescent="0.25">
      <c r="A14" s="13" t="s">
        <v>64</v>
      </c>
      <c r="B14" s="13" t="s">
        <v>70</v>
      </c>
      <c r="C14" s="14" t="s">
        <v>91</v>
      </c>
      <c r="D14" s="15">
        <v>5</v>
      </c>
      <c r="E14" s="15" t="s">
        <v>92</v>
      </c>
      <c r="F14" s="13" t="s">
        <v>93</v>
      </c>
      <c r="G14" s="13">
        <v>14</v>
      </c>
      <c r="H14" s="13">
        <v>9</v>
      </c>
      <c r="I14" s="13">
        <v>0</v>
      </c>
      <c r="J14" s="13">
        <v>0</v>
      </c>
      <c r="K14" s="13">
        <f t="shared" si="3"/>
        <v>9</v>
      </c>
      <c r="L14" s="16">
        <f>K14/G14</f>
        <v>0.6428571428571429</v>
      </c>
      <c r="M14" s="14">
        <v>0.69</v>
      </c>
      <c r="N14" s="13">
        <v>2</v>
      </c>
      <c r="O14" s="13">
        <v>0</v>
      </c>
      <c r="P14" s="13">
        <f t="shared" si="4"/>
        <v>2</v>
      </c>
      <c r="Q14" s="16">
        <v>0.78259999999999996</v>
      </c>
      <c r="R14" s="17">
        <f t="shared" si="5"/>
        <v>1.5651999999999999</v>
      </c>
      <c r="S14" s="13">
        <v>0</v>
      </c>
      <c r="T14" s="13">
        <v>0</v>
      </c>
      <c r="U14" s="13">
        <v>0</v>
      </c>
      <c r="V14" s="17">
        <f t="shared" si="6"/>
        <v>0</v>
      </c>
      <c r="W14" s="13">
        <v>0</v>
      </c>
      <c r="X14" s="13">
        <v>0</v>
      </c>
      <c r="Y14" s="13">
        <v>0</v>
      </c>
      <c r="Z14" s="17">
        <v>0.44805279999999997</v>
      </c>
      <c r="AA14" s="16">
        <f>(K14+R14+V14-W14-X14-Y14-Z14)/G14</f>
        <v>0.72265337142857156</v>
      </c>
      <c r="AB14" s="13">
        <f t="shared" si="9"/>
        <v>2</v>
      </c>
      <c r="AC14" s="13">
        <f>IF(((G14-K14-R14-V14+W14+X14+Y14+Z14)/Q14)&gt;0,ROUNDUP(((G14-K14-R14-V14+W14+X14+Y14+Z14)/Q14),0),0)</f>
        <v>5</v>
      </c>
      <c r="AD14" s="13">
        <f>IF(((1+G14-K14-R14-V14+W14+X14+Y14+Z14)/Q14)&gt;0,ROUNDUP(((1+G14-K14-R14-V14+W14+X14+Y14+Z14)/Q14),0),0)</f>
        <v>7</v>
      </c>
      <c r="AE14" s="16">
        <f>1/G14</f>
        <v>7.1428571428571425E-2</v>
      </c>
      <c r="AF14" s="16">
        <f>P14/(K14+P14)</f>
        <v>0.18181818181818182</v>
      </c>
      <c r="AG14" s="13">
        <v>0</v>
      </c>
      <c r="AH14" s="13">
        <v>1</v>
      </c>
      <c r="AI14" s="13">
        <v>0</v>
      </c>
      <c r="AJ14" s="13">
        <v>0</v>
      </c>
      <c r="AK14" s="13">
        <v>1</v>
      </c>
      <c r="AL14" s="13">
        <f t="shared" si="7"/>
        <v>2</v>
      </c>
      <c r="AM14" s="13">
        <v>0</v>
      </c>
      <c r="AN14" s="13">
        <v>0</v>
      </c>
      <c r="AO14" s="13">
        <v>0</v>
      </c>
      <c r="AP14" s="13">
        <v>0</v>
      </c>
      <c r="AQ14" s="13">
        <f t="shared" si="8"/>
        <v>0</v>
      </c>
      <c r="AR14" s="13" t="s">
        <v>59</v>
      </c>
      <c r="AS14" s="13" t="s">
        <v>73</v>
      </c>
      <c r="AT14" s="13" t="s">
        <v>61</v>
      </c>
      <c r="AU14" s="13">
        <v>7</v>
      </c>
      <c r="AV14" s="13">
        <v>0.81</v>
      </c>
      <c r="AW14" s="13">
        <v>0.38</v>
      </c>
      <c r="AX14" s="13">
        <v>0.77</v>
      </c>
      <c r="AY14" s="16">
        <v>0.73680000000000001</v>
      </c>
      <c r="AZ14" s="16">
        <v>0.89149999999999996</v>
      </c>
      <c r="BA14" s="16">
        <v>0.87470000000000003</v>
      </c>
      <c r="BB14" s="13" t="s">
        <v>94</v>
      </c>
      <c r="BC14" s="13" t="s">
        <v>63</v>
      </c>
    </row>
    <row r="15" spans="1:55" x14ac:dyDescent="0.25">
      <c r="A15" s="13" t="s">
        <v>80</v>
      </c>
      <c r="B15" s="13" t="s">
        <v>81</v>
      </c>
      <c r="C15" s="14" t="s">
        <v>75</v>
      </c>
      <c r="D15" s="15">
        <v>7</v>
      </c>
      <c r="E15" s="15" t="s">
        <v>95</v>
      </c>
      <c r="F15" s="13" t="s">
        <v>96</v>
      </c>
      <c r="G15" s="13">
        <v>26</v>
      </c>
      <c r="H15" s="13">
        <v>13</v>
      </c>
      <c r="I15" s="13">
        <v>0</v>
      </c>
      <c r="J15" s="13">
        <v>1</v>
      </c>
      <c r="K15" s="13">
        <f t="shared" si="3"/>
        <v>12</v>
      </c>
      <c r="L15" s="16">
        <f>K15/G15</f>
        <v>0.46153846153846156</v>
      </c>
      <c r="M15" s="14">
        <v>1.71</v>
      </c>
      <c r="N15" s="13">
        <v>12</v>
      </c>
      <c r="O15" s="13">
        <v>0</v>
      </c>
      <c r="P15" s="13">
        <f t="shared" si="4"/>
        <v>12</v>
      </c>
      <c r="Q15" s="16">
        <v>0.82050000000000001</v>
      </c>
      <c r="R15" s="17">
        <f t="shared" si="5"/>
        <v>9.8460000000000001</v>
      </c>
      <c r="S15" s="13">
        <v>0</v>
      </c>
      <c r="T15" s="13">
        <v>0</v>
      </c>
      <c r="U15" s="13">
        <v>1</v>
      </c>
      <c r="V15" s="17">
        <f t="shared" si="6"/>
        <v>1</v>
      </c>
      <c r="W15" s="13">
        <v>0</v>
      </c>
      <c r="X15" s="13">
        <v>0</v>
      </c>
      <c r="Y15" s="13">
        <v>0</v>
      </c>
      <c r="Z15" s="17">
        <v>1.0779325</v>
      </c>
      <c r="AA15" s="16">
        <f>(K15+R15+V15-W15-X15-Y15-Z15)/G15</f>
        <v>0.83723336538461546</v>
      </c>
      <c r="AB15" s="13">
        <f t="shared" si="9"/>
        <v>0</v>
      </c>
      <c r="AC15" s="13">
        <f>IF(((G15-K15-R15-V15+W15+X15+Y15+Z15)/Q15)&gt;0,ROUNDUP(((G15-K15-R15-V15+W15+X15+Y15+Z15)/Q15),0),0)</f>
        <v>6</v>
      </c>
      <c r="AD15" s="13">
        <f>IF(((1+G15-K15-R15-V15+W15+X15+Y15+Z15)/Q15)&gt;0,ROUNDUP(((1+G15-K15-R15-V15+W15+X15+Y15+Z15)/Q15),0),0)</f>
        <v>7</v>
      </c>
      <c r="AE15" s="16">
        <f>1/G15</f>
        <v>3.8461538461538464E-2</v>
      </c>
      <c r="AF15" s="16">
        <f>P15/(K15+P15)</f>
        <v>0.5</v>
      </c>
      <c r="AG15" s="13">
        <v>0</v>
      </c>
      <c r="AH15" s="13">
        <v>5</v>
      </c>
      <c r="AI15" s="13">
        <v>0</v>
      </c>
      <c r="AJ15" s="13">
        <v>5</v>
      </c>
      <c r="AK15" s="13">
        <v>1</v>
      </c>
      <c r="AL15" s="13">
        <f t="shared" si="7"/>
        <v>11</v>
      </c>
      <c r="AM15" s="13">
        <v>1</v>
      </c>
      <c r="AN15" s="13">
        <v>0</v>
      </c>
      <c r="AO15" s="13">
        <v>0</v>
      </c>
      <c r="AP15" s="13">
        <v>0</v>
      </c>
      <c r="AQ15" s="13">
        <f t="shared" si="8"/>
        <v>1</v>
      </c>
      <c r="AR15" s="13" t="s">
        <v>59</v>
      </c>
      <c r="AS15" s="13" t="s">
        <v>84</v>
      </c>
      <c r="AT15" s="13" t="s">
        <v>61</v>
      </c>
      <c r="AU15" s="13">
        <v>3</v>
      </c>
      <c r="AV15" s="13">
        <v>1.67</v>
      </c>
      <c r="AW15" s="13">
        <v>1.04</v>
      </c>
      <c r="AX15" s="13">
        <v>1.68</v>
      </c>
      <c r="AY15" s="16">
        <v>0.80649999999999999</v>
      </c>
      <c r="AZ15" s="16">
        <v>0.83960000000000001</v>
      </c>
      <c r="BA15" s="16">
        <v>0.78220000000000001</v>
      </c>
      <c r="BB15" s="13" t="s">
        <v>79</v>
      </c>
      <c r="BC15" s="13" t="s">
        <v>63</v>
      </c>
    </row>
    <row r="16" spans="1:55" x14ac:dyDescent="0.25">
      <c r="A16" s="13" t="s">
        <v>64</v>
      </c>
      <c r="B16" s="13" t="s">
        <v>97</v>
      </c>
      <c r="C16" s="14" t="s">
        <v>75</v>
      </c>
      <c r="D16" s="15">
        <v>6</v>
      </c>
      <c r="E16" s="15" t="s">
        <v>98</v>
      </c>
      <c r="F16" s="13" t="s">
        <v>99</v>
      </c>
      <c r="G16" s="13">
        <v>26</v>
      </c>
      <c r="H16" s="13">
        <v>18</v>
      </c>
      <c r="I16" s="13">
        <v>0</v>
      </c>
      <c r="J16" s="13">
        <v>0</v>
      </c>
      <c r="K16" s="13">
        <f t="shared" si="3"/>
        <v>18</v>
      </c>
      <c r="L16" s="16">
        <f>K16/G16</f>
        <v>0.69230769230769229</v>
      </c>
      <c r="M16" s="14">
        <v>2.69</v>
      </c>
      <c r="N16" s="13">
        <v>8</v>
      </c>
      <c r="O16" s="13">
        <v>0</v>
      </c>
      <c r="P16" s="13">
        <f t="shared" si="4"/>
        <v>8</v>
      </c>
      <c r="Q16" s="16">
        <v>0.80430000000000001</v>
      </c>
      <c r="R16" s="17">
        <f t="shared" si="5"/>
        <v>6.4344000000000001</v>
      </c>
      <c r="S16" s="13">
        <v>0</v>
      </c>
      <c r="T16" s="13">
        <v>0</v>
      </c>
      <c r="U16" s="13">
        <v>0</v>
      </c>
      <c r="V16" s="17">
        <f t="shared" si="6"/>
        <v>0</v>
      </c>
      <c r="W16" s="13">
        <v>0</v>
      </c>
      <c r="X16" s="13">
        <v>0</v>
      </c>
      <c r="Y16" s="13">
        <v>0</v>
      </c>
      <c r="Z16" s="17">
        <v>2.9258643000000002</v>
      </c>
      <c r="AA16" s="16">
        <f>(K16+R16+V16-W16-X16-Y16-Z16)/G16</f>
        <v>0.82725137307692309</v>
      </c>
      <c r="AB16" s="13">
        <f t="shared" si="9"/>
        <v>0</v>
      </c>
      <c r="AC16" s="13">
        <f>IF(((G16-K16-R16-V16+W16+X16+Y16+Z16)/Q16)&gt;0,ROUNDUP(((G16-K16-R16-V16+W16+X16+Y16+Z16)/Q16),0),0)</f>
        <v>6</v>
      </c>
      <c r="AD16" s="13">
        <f>IF(((1+G16-K16-R16-V16+W16+X16+Y16+Z16)/Q16)&gt;0,ROUNDUP(((1+G16-K16-R16-V16+W16+X16+Y16+Z16)/Q16),0),0)</f>
        <v>7</v>
      </c>
      <c r="AE16" s="16">
        <f>1/G16</f>
        <v>3.8461538461538464E-2</v>
      </c>
      <c r="AF16" s="16">
        <f>P16/(K16+P16)</f>
        <v>0.30769230769230771</v>
      </c>
      <c r="AG16" s="13">
        <v>0</v>
      </c>
      <c r="AH16" s="13">
        <v>2</v>
      </c>
      <c r="AI16" s="13">
        <v>0</v>
      </c>
      <c r="AJ16" s="13">
        <v>4</v>
      </c>
      <c r="AK16" s="13">
        <v>1</v>
      </c>
      <c r="AL16" s="13">
        <f t="shared" si="7"/>
        <v>7</v>
      </c>
      <c r="AM16" s="13">
        <v>0</v>
      </c>
      <c r="AN16" s="13">
        <v>0</v>
      </c>
      <c r="AO16" s="13">
        <v>1</v>
      </c>
      <c r="AP16" s="13">
        <v>0</v>
      </c>
      <c r="AQ16" s="13">
        <f t="shared" si="8"/>
        <v>1</v>
      </c>
      <c r="AR16" s="13" t="s">
        <v>59</v>
      </c>
      <c r="AS16" s="13" t="s">
        <v>78</v>
      </c>
      <c r="AT16" s="13" t="s">
        <v>61</v>
      </c>
      <c r="AU16" s="13">
        <v>3</v>
      </c>
      <c r="AV16" s="13">
        <v>2.91</v>
      </c>
      <c r="AW16" s="13">
        <v>1.99</v>
      </c>
      <c r="AX16" s="13">
        <v>1.77</v>
      </c>
      <c r="AY16" s="16">
        <v>0.75680000000000003</v>
      </c>
      <c r="AZ16" s="16">
        <v>1</v>
      </c>
      <c r="BA16" s="16">
        <v>0.76239999999999997</v>
      </c>
      <c r="BB16" s="13" t="s">
        <v>85</v>
      </c>
      <c r="BC16" s="13" t="s">
        <v>63</v>
      </c>
    </row>
    <row r="17" spans="1:55" x14ac:dyDescent="0.25">
      <c r="A17" s="13" t="s">
        <v>80</v>
      </c>
      <c r="B17" s="13" t="s">
        <v>81</v>
      </c>
      <c r="C17" s="14" t="s">
        <v>91</v>
      </c>
      <c r="D17" s="15">
        <v>6</v>
      </c>
      <c r="E17" s="15" t="s">
        <v>100</v>
      </c>
      <c r="F17" s="13" t="s">
        <v>101</v>
      </c>
      <c r="G17" s="13">
        <v>16</v>
      </c>
      <c r="H17" s="13">
        <v>11</v>
      </c>
      <c r="I17" s="13">
        <v>0</v>
      </c>
      <c r="J17" s="13">
        <v>0</v>
      </c>
      <c r="K17" s="13">
        <f t="shared" si="3"/>
        <v>11</v>
      </c>
      <c r="L17" s="16">
        <f>K17/G17</f>
        <v>0.6875</v>
      </c>
      <c r="M17" s="14">
        <v>0.53</v>
      </c>
      <c r="N17" s="13">
        <v>3</v>
      </c>
      <c r="O17" s="13">
        <v>0</v>
      </c>
      <c r="P17" s="13">
        <f t="shared" si="4"/>
        <v>3</v>
      </c>
      <c r="Q17" s="16">
        <v>0.96879999999999999</v>
      </c>
      <c r="R17" s="17">
        <f t="shared" si="5"/>
        <v>2.9064000000000001</v>
      </c>
      <c r="S17" s="13">
        <v>0</v>
      </c>
      <c r="T17" s="13">
        <v>1</v>
      </c>
      <c r="U17" s="13">
        <v>0</v>
      </c>
      <c r="V17" s="17">
        <f t="shared" si="6"/>
        <v>0.96879999999999999</v>
      </c>
      <c r="W17" s="13">
        <v>1</v>
      </c>
      <c r="X17" s="13">
        <v>0</v>
      </c>
      <c r="Y17" s="13">
        <v>0</v>
      </c>
      <c r="Z17" s="17">
        <v>0.39615660000000003</v>
      </c>
      <c r="AA17" s="16">
        <f>(K17+R17+V17-W17-X17-Y17-Z17)/G17</f>
        <v>0.84244021250000001</v>
      </c>
      <c r="AB17" s="13">
        <f t="shared" si="9"/>
        <v>0</v>
      </c>
      <c r="AC17" s="13">
        <f>IF(((G17-K17-R17-V17+W17+X17+Y17+Z17)/Q17)&gt;0,ROUNDUP(((G17-K17-R17-V17+W17+X17+Y17+Z17)/Q17),0),0)</f>
        <v>3</v>
      </c>
      <c r="AD17" s="13">
        <f>IF(((1+G17-K17-R17-V17+W17+X17+Y17+Z17)/Q17)&gt;0,ROUNDUP(((1+G17-K17-R17-V17+W17+X17+Y17+Z17)/Q17),0),0)</f>
        <v>4</v>
      </c>
      <c r="AE17" s="16">
        <f>1/G17</f>
        <v>6.25E-2</v>
      </c>
      <c r="AF17" s="16">
        <f>P17/(K17+P17)</f>
        <v>0.21428571428571427</v>
      </c>
      <c r="AG17" s="13">
        <v>0</v>
      </c>
      <c r="AH17" s="13">
        <v>0</v>
      </c>
      <c r="AI17" s="13">
        <v>0</v>
      </c>
      <c r="AJ17" s="13">
        <v>0</v>
      </c>
      <c r="AK17" s="13">
        <v>3</v>
      </c>
      <c r="AL17" s="13">
        <f t="shared" si="7"/>
        <v>3</v>
      </c>
      <c r="AM17" s="13">
        <v>0</v>
      </c>
      <c r="AN17" s="13">
        <v>0</v>
      </c>
      <c r="AO17" s="13">
        <v>0</v>
      </c>
      <c r="AP17" s="13">
        <v>0</v>
      </c>
      <c r="AQ17" s="13">
        <f t="shared" si="8"/>
        <v>0</v>
      </c>
      <c r="AR17" s="13" t="s">
        <v>59</v>
      </c>
      <c r="AS17" s="13" t="s">
        <v>84</v>
      </c>
      <c r="AT17" s="13" t="s">
        <v>61</v>
      </c>
      <c r="AU17" s="13">
        <v>7</v>
      </c>
      <c r="AV17" s="13">
        <v>0.74</v>
      </c>
      <c r="AW17" s="13">
        <v>0.3</v>
      </c>
      <c r="AX17" s="13">
        <v>0.82</v>
      </c>
      <c r="AY17" s="16">
        <v>0.94120000000000004</v>
      </c>
      <c r="AZ17" s="16">
        <v>1</v>
      </c>
      <c r="BA17" s="16">
        <v>0.85440000000000005</v>
      </c>
      <c r="BB17" s="13" t="s">
        <v>102</v>
      </c>
      <c r="BC17" s="13" t="s">
        <v>63</v>
      </c>
    </row>
    <row r="18" spans="1:55" x14ac:dyDescent="0.25">
      <c r="A18" s="13" t="s">
        <v>64</v>
      </c>
      <c r="B18" s="13" t="s">
        <v>97</v>
      </c>
      <c r="C18" s="14" t="s">
        <v>91</v>
      </c>
      <c r="D18" s="15">
        <v>5</v>
      </c>
      <c r="E18" s="15" t="s">
        <v>103</v>
      </c>
      <c r="F18" s="13" t="s">
        <v>104</v>
      </c>
      <c r="G18" s="13">
        <v>22</v>
      </c>
      <c r="H18" s="13">
        <v>14</v>
      </c>
      <c r="I18" s="13">
        <v>1</v>
      </c>
      <c r="J18" s="13">
        <v>0</v>
      </c>
      <c r="K18" s="13">
        <f t="shared" si="3"/>
        <v>13</v>
      </c>
      <c r="L18" s="16">
        <f>K18/G18</f>
        <v>0.59090909090909094</v>
      </c>
      <c r="M18" s="14">
        <v>0.81</v>
      </c>
      <c r="N18" s="13">
        <v>4</v>
      </c>
      <c r="O18" s="13">
        <v>0</v>
      </c>
      <c r="P18" s="13">
        <f t="shared" si="4"/>
        <v>4</v>
      </c>
      <c r="Q18" s="16">
        <v>0.9375</v>
      </c>
      <c r="R18" s="17">
        <f t="shared" si="5"/>
        <v>3.75</v>
      </c>
      <c r="S18" s="13">
        <v>0</v>
      </c>
      <c r="T18" s="13">
        <v>0</v>
      </c>
      <c r="U18" s="13">
        <v>1</v>
      </c>
      <c r="V18" s="17">
        <f t="shared" si="6"/>
        <v>1</v>
      </c>
      <c r="W18" s="13">
        <v>2</v>
      </c>
      <c r="X18" s="13">
        <v>0</v>
      </c>
      <c r="Y18" s="13">
        <v>0</v>
      </c>
      <c r="Z18" s="17">
        <v>0.4529666</v>
      </c>
      <c r="AA18" s="16">
        <f>(K18+R18+V18-W18-X18-Y18-Z18)/G18</f>
        <v>0.69531969999999998</v>
      </c>
      <c r="AB18" s="13">
        <f t="shared" si="9"/>
        <v>3</v>
      </c>
      <c r="AC18" s="13">
        <f>IF(((G18-K18-R18-V18+W18+X18+Y18+Z18)/Q18)&gt;0,ROUNDUP(((G18-K18-R18-V18+W18+X18+Y18+Z18)/Q18),0),0)</f>
        <v>8</v>
      </c>
      <c r="AD18" s="13">
        <f>IF(((1+G18-K18-R18-V18+W18+X18+Y18+Z18)/Q18)&gt;0,ROUNDUP(((1+G18-K18-R18-V18+W18+X18+Y18+Z18)/Q18),0),0)</f>
        <v>9</v>
      </c>
      <c r="AE18" s="16">
        <f>1/G18</f>
        <v>4.5454545454545456E-2</v>
      </c>
      <c r="AF18" s="16">
        <f>P18/(K18+P18)</f>
        <v>0.23529411764705882</v>
      </c>
      <c r="AG18" s="13">
        <v>0</v>
      </c>
      <c r="AH18" s="13">
        <v>2</v>
      </c>
      <c r="AI18" s="13">
        <v>0</v>
      </c>
      <c r="AJ18" s="13">
        <v>0</v>
      </c>
      <c r="AK18" s="13">
        <v>2</v>
      </c>
      <c r="AL18" s="13">
        <f t="shared" si="7"/>
        <v>4</v>
      </c>
      <c r="AM18" s="13">
        <v>0</v>
      </c>
      <c r="AN18" s="13">
        <v>0</v>
      </c>
      <c r="AO18" s="13">
        <v>0</v>
      </c>
      <c r="AP18" s="13">
        <v>0</v>
      </c>
      <c r="AQ18" s="13">
        <f t="shared" si="8"/>
        <v>0</v>
      </c>
      <c r="AR18" s="13" t="s">
        <v>59</v>
      </c>
      <c r="AS18" s="13" t="s">
        <v>78</v>
      </c>
      <c r="AT18" s="13" t="s">
        <v>61</v>
      </c>
      <c r="AU18" s="13">
        <v>7</v>
      </c>
      <c r="AV18" s="13">
        <v>0.84</v>
      </c>
      <c r="AW18" s="13">
        <v>0.71</v>
      </c>
      <c r="AX18" s="13">
        <v>0.77</v>
      </c>
      <c r="AY18" s="16">
        <v>0.91669999999999996</v>
      </c>
      <c r="AZ18" s="16">
        <v>1</v>
      </c>
      <c r="BA18" s="16">
        <v>0.87470000000000003</v>
      </c>
      <c r="BB18" s="13" t="s">
        <v>94</v>
      </c>
      <c r="BC18" s="13" t="s">
        <v>63</v>
      </c>
    </row>
    <row r="19" spans="1:55" x14ac:dyDescent="0.25">
      <c r="A19" s="13" t="s">
        <v>80</v>
      </c>
      <c r="B19" s="13" t="s">
        <v>81</v>
      </c>
      <c r="C19" s="14" t="s">
        <v>91</v>
      </c>
      <c r="D19" s="15">
        <v>6</v>
      </c>
      <c r="E19" s="15" t="s">
        <v>105</v>
      </c>
      <c r="F19" s="13" t="s">
        <v>106</v>
      </c>
      <c r="G19" s="13">
        <v>15</v>
      </c>
      <c r="H19" s="13">
        <v>14</v>
      </c>
      <c r="I19" s="13">
        <v>0</v>
      </c>
      <c r="J19" s="13">
        <v>0</v>
      </c>
      <c r="K19" s="13">
        <f t="shared" si="3"/>
        <v>14</v>
      </c>
      <c r="L19" s="16">
        <f>K19/G19</f>
        <v>0.93333333333333335</v>
      </c>
      <c r="M19" s="14">
        <v>0.66</v>
      </c>
      <c r="N19" s="13">
        <v>5</v>
      </c>
      <c r="O19" s="13">
        <v>0</v>
      </c>
      <c r="P19" s="13">
        <f t="shared" si="4"/>
        <v>5</v>
      </c>
      <c r="Q19" s="16">
        <v>0.95830000000000004</v>
      </c>
      <c r="R19" s="17">
        <f t="shared" si="5"/>
        <v>4.7915000000000001</v>
      </c>
      <c r="S19" s="13">
        <v>0</v>
      </c>
      <c r="T19" s="13">
        <v>0</v>
      </c>
      <c r="U19" s="13">
        <v>0</v>
      </c>
      <c r="V19" s="17">
        <f t="shared" si="6"/>
        <v>0</v>
      </c>
      <c r="W19" s="13">
        <v>2</v>
      </c>
      <c r="X19" s="13">
        <v>0</v>
      </c>
      <c r="Y19" s="13">
        <v>0</v>
      </c>
      <c r="Z19" s="17">
        <v>0.50815149999999998</v>
      </c>
      <c r="AA19" s="16">
        <f>(K19+R19+V19-W19-X19-Y19-Z19)/G19</f>
        <v>1.0855565666666667</v>
      </c>
      <c r="AB19" s="13">
        <f t="shared" si="9"/>
        <v>0</v>
      </c>
      <c r="AC19" s="13">
        <f>IF(((G19-K19-R19-V19+W19+X19+Y19+Z19)/Q19)&gt;0,ROUNDUP(((G19-K19-R19-V19+W19+X19+Y19+Z19)/Q19),0),0)</f>
        <v>0</v>
      </c>
      <c r="AD19" s="13">
        <f>IF(((1+G19-K19-R19-V19+W19+X19+Y19+Z19)/Q19)&gt;0,ROUNDUP(((1+G19-K19-R19-V19+W19+X19+Y19+Z19)/Q19),0),0)</f>
        <v>0</v>
      </c>
      <c r="AE19" s="16">
        <f>1/G19</f>
        <v>6.6666666666666666E-2</v>
      </c>
      <c r="AF19" s="16">
        <f>P19/(K19+P19)</f>
        <v>0.26315789473684209</v>
      </c>
      <c r="AG19" s="13">
        <v>0</v>
      </c>
      <c r="AH19" s="13">
        <v>0</v>
      </c>
      <c r="AI19" s="13">
        <v>0</v>
      </c>
      <c r="AJ19" s="13">
        <v>0</v>
      </c>
      <c r="AK19" s="13">
        <v>5</v>
      </c>
      <c r="AL19" s="13">
        <f t="shared" si="7"/>
        <v>5</v>
      </c>
      <c r="AM19" s="13">
        <v>0</v>
      </c>
      <c r="AN19" s="13">
        <v>0</v>
      </c>
      <c r="AO19" s="13">
        <v>0</v>
      </c>
      <c r="AP19" s="13">
        <v>0</v>
      </c>
      <c r="AQ19" s="13">
        <f t="shared" si="8"/>
        <v>0</v>
      </c>
      <c r="AR19" s="13" t="s">
        <v>59</v>
      </c>
      <c r="AS19" s="13" t="s">
        <v>84</v>
      </c>
      <c r="AT19" s="13" t="s">
        <v>61</v>
      </c>
      <c r="AU19" s="13">
        <v>7</v>
      </c>
      <c r="AV19" s="13">
        <v>0.83</v>
      </c>
      <c r="AW19" s="13">
        <v>0.51</v>
      </c>
      <c r="AX19" s="13">
        <v>0.82</v>
      </c>
      <c r="AY19" s="16">
        <v>0.95450000000000002</v>
      </c>
      <c r="AZ19" s="16">
        <v>0.96150000000000002</v>
      </c>
      <c r="BA19" s="16">
        <v>0.85440000000000005</v>
      </c>
      <c r="BB19" s="13" t="s">
        <v>102</v>
      </c>
      <c r="BC19" s="13" t="s">
        <v>63</v>
      </c>
    </row>
    <row r="20" spans="1:55" x14ac:dyDescent="0.25">
      <c r="A20" s="13" t="s">
        <v>80</v>
      </c>
      <c r="B20" s="13" t="s">
        <v>107</v>
      </c>
      <c r="C20" s="14" t="s">
        <v>91</v>
      </c>
      <c r="D20" s="15">
        <v>5</v>
      </c>
      <c r="E20" s="15" t="s">
        <v>108</v>
      </c>
      <c r="F20" s="13" t="s">
        <v>109</v>
      </c>
      <c r="G20" s="13">
        <v>21</v>
      </c>
      <c r="H20" s="13">
        <v>12</v>
      </c>
      <c r="I20" s="13">
        <v>0</v>
      </c>
      <c r="J20" s="13">
        <v>0</v>
      </c>
      <c r="K20" s="13">
        <f t="shared" si="3"/>
        <v>12</v>
      </c>
      <c r="L20" s="16">
        <f>K20/G20</f>
        <v>0.5714285714285714</v>
      </c>
      <c r="M20" s="14">
        <v>0.96</v>
      </c>
      <c r="N20" s="13">
        <v>6</v>
      </c>
      <c r="O20" s="13">
        <v>0</v>
      </c>
      <c r="P20" s="13">
        <f t="shared" si="4"/>
        <v>6</v>
      </c>
      <c r="Q20" s="16">
        <v>0.8</v>
      </c>
      <c r="R20" s="17">
        <f t="shared" si="5"/>
        <v>4.8000000000000007</v>
      </c>
      <c r="S20" s="13">
        <v>0</v>
      </c>
      <c r="T20" s="13">
        <v>0</v>
      </c>
      <c r="U20" s="13">
        <v>0</v>
      </c>
      <c r="V20" s="17">
        <f t="shared" si="6"/>
        <v>0</v>
      </c>
      <c r="W20" s="13">
        <v>0</v>
      </c>
      <c r="X20" s="13">
        <v>0</v>
      </c>
      <c r="Y20" s="13">
        <v>0</v>
      </c>
      <c r="Z20" s="17">
        <v>0.65733909999999995</v>
      </c>
      <c r="AA20" s="16">
        <f>(K20+R20+V20-W20-X20-Y20-Z20)/G20</f>
        <v>0.76869813809523801</v>
      </c>
      <c r="AB20" s="13">
        <f t="shared" si="9"/>
        <v>2</v>
      </c>
      <c r="AC20" s="13">
        <f>IF(((G20-K20-R20-V20+W20+X20+Y20+Z20)/Q20)&gt;0,ROUNDUP(((G20-K20-R20-V20+W20+X20+Y20+Z20)/Q20),0),0)</f>
        <v>7</v>
      </c>
      <c r="AD20" s="13">
        <f>IF(((1+G20-K20-R20-V20+W20+X20+Y20+Z20)/Q20)&gt;0,ROUNDUP(((1+G20-K20-R20-V20+W20+X20+Y20+Z20)/Q20),0),0)</f>
        <v>8</v>
      </c>
      <c r="AE20" s="16">
        <f>1/G20</f>
        <v>4.7619047619047616E-2</v>
      </c>
      <c r="AF20" s="16">
        <f>P20/(K20+P20)</f>
        <v>0.33333333333333331</v>
      </c>
      <c r="AG20" s="13">
        <v>0</v>
      </c>
      <c r="AH20" s="13">
        <v>2</v>
      </c>
      <c r="AI20" s="13">
        <v>0</v>
      </c>
      <c r="AJ20" s="13">
        <v>0</v>
      </c>
      <c r="AK20" s="13">
        <v>3</v>
      </c>
      <c r="AL20" s="13">
        <f t="shared" si="7"/>
        <v>5</v>
      </c>
      <c r="AM20" s="13">
        <v>0</v>
      </c>
      <c r="AN20" s="13">
        <v>0</v>
      </c>
      <c r="AO20" s="13">
        <v>0</v>
      </c>
      <c r="AP20" s="13">
        <v>1</v>
      </c>
      <c r="AQ20" s="13">
        <f t="shared" si="8"/>
        <v>1</v>
      </c>
      <c r="AR20" s="13" t="s">
        <v>59</v>
      </c>
      <c r="AS20" s="13" t="s">
        <v>110</v>
      </c>
      <c r="AT20" s="13" t="s">
        <v>61</v>
      </c>
      <c r="AU20" s="13">
        <v>7</v>
      </c>
      <c r="AV20" s="13">
        <v>1.1200000000000001</v>
      </c>
      <c r="AW20" s="13">
        <v>0.69</v>
      </c>
      <c r="AX20" s="13">
        <v>0.77</v>
      </c>
      <c r="AY20" s="16">
        <v>0.75</v>
      </c>
      <c r="AZ20" s="16">
        <v>0.9</v>
      </c>
      <c r="BA20" s="16">
        <v>0.87470000000000003</v>
      </c>
      <c r="BB20" s="13" t="s">
        <v>94</v>
      </c>
      <c r="BC20" s="13" t="s">
        <v>63</v>
      </c>
    </row>
    <row r="21" spans="1:55" x14ac:dyDescent="0.25">
      <c r="A21" s="13" t="s">
        <v>64</v>
      </c>
      <c r="B21" s="13" t="s">
        <v>65</v>
      </c>
      <c r="C21" s="14" t="s">
        <v>75</v>
      </c>
      <c r="D21" s="15">
        <v>6</v>
      </c>
      <c r="E21" s="15" t="s">
        <v>111</v>
      </c>
      <c r="F21" s="13" t="s">
        <v>112</v>
      </c>
      <c r="G21" s="13">
        <v>21</v>
      </c>
      <c r="H21" s="13">
        <v>13</v>
      </c>
      <c r="I21" s="13">
        <v>0</v>
      </c>
      <c r="J21" s="13">
        <v>1</v>
      </c>
      <c r="K21" s="13">
        <f t="shared" si="3"/>
        <v>12</v>
      </c>
      <c r="L21" s="16">
        <f>K21/G21</f>
        <v>0.5714285714285714</v>
      </c>
      <c r="M21" s="14">
        <v>1.8</v>
      </c>
      <c r="N21" s="13">
        <v>7</v>
      </c>
      <c r="O21" s="13">
        <v>0</v>
      </c>
      <c r="P21" s="13">
        <f t="shared" si="4"/>
        <v>7</v>
      </c>
      <c r="Q21" s="16">
        <v>0.81820000000000004</v>
      </c>
      <c r="R21" s="17">
        <f t="shared" si="5"/>
        <v>5.7274000000000003</v>
      </c>
      <c r="S21" s="13">
        <v>0</v>
      </c>
      <c r="T21" s="13">
        <v>0</v>
      </c>
      <c r="U21" s="13">
        <v>0</v>
      </c>
      <c r="V21" s="17">
        <f t="shared" si="6"/>
        <v>0</v>
      </c>
      <c r="W21" s="13">
        <v>1</v>
      </c>
      <c r="X21" s="13">
        <v>0</v>
      </c>
      <c r="Y21" s="13">
        <v>0</v>
      </c>
      <c r="Z21" s="17">
        <v>1.0483832</v>
      </c>
      <c r="AA21" s="16">
        <f>(K21+R21+V21-W21-X21-Y21-Z21)/G21</f>
        <v>0.74661984761904754</v>
      </c>
      <c r="AB21" s="13">
        <f t="shared" si="9"/>
        <v>2</v>
      </c>
      <c r="AC21" s="13">
        <f>IF(((G21-K21-R21-V21+W21+X21+Y21+Z21)/Q21)&gt;0,ROUNDUP(((G21-K21-R21-V21+W21+X21+Y21+Z21)/Q21),0),0)</f>
        <v>7</v>
      </c>
      <c r="AD21" s="13">
        <f>IF(((1+G21-K21-R21-V21+W21+X21+Y21+Z21)/Q21)&gt;0,ROUNDUP(((1+G21-K21-R21-V21+W21+X21+Y21+Z21)/Q21),0),0)</f>
        <v>8</v>
      </c>
      <c r="AE21" s="16">
        <f>1/G21</f>
        <v>4.7619047619047616E-2</v>
      </c>
      <c r="AF21" s="16">
        <f>P21/(K21+P21)</f>
        <v>0.36842105263157893</v>
      </c>
      <c r="AG21" s="13">
        <v>0</v>
      </c>
      <c r="AH21" s="13">
        <v>0</v>
      </c>
      <c r="AI21" s="13">
        <v>0</v>
      </c>
      <c r="AJ21" s="13">
        <v>1</v>
      </c>
      <c r="AK21" s="13">
        <v>3</v>
      </c>
      <c r="AL21" s="13">
        <f t="shared" si="7"/>
        <v>4</v>
      </c>
      <c r="AM21" s="13">
        <v>1</v>
      </c>
      <c r="AN21" s="13">
        <v>0</v>
      </c>
      <c r="AO21" s="13">
        <v>1</v>
      </c>
      <c r="AP21" s="13">
        <v>1</v>
      </c>
      <c r="AQ21" s="13">
        <f t="shared" si="8"/>
        <v>3</v>
      </c>
      <c r="AR21" s="13" t="s">
        <v>59</v>
      </c>
      <c r="AS21" s="13" t="s">
        <v>68</v>
      </c>
      <c r="AT21" s="13" t="s">
        <v>61</v>
      </c>
      <c r="AU21" s="13">
        <v>3</v>
      </c>
      <c r="AV21" s="13">
        <v>1.97</v>
      </c>
      <c r="AW21" s="13">
        <v>0.93</v>
      </c>
      <c r="AX21" s="13">
        <v>1.77</v>
      </c>
      <c r="AY21" s="16">
        <v>0.8</v>
      </c>
      <c r="AZ21" s="16">
        <v>0.85029999999999994</v>
      </c>
      <c r="BA21" s="16">
        <v>0.76239999999999997</v>
      </c>
      <c r="BB21" s="13" t="s">
        <v>85</v>
      </c>
      <c r="BC21" s="13" t="s">
        <v>63</v>
      </c>
    </row>
    <row r="22" spans="1:55" x14ac:dyDescent="0.25">
      <c r="A22" s="13" t="s">
        <v>64</v>
      </c>
      <c r="B22" s="13" t="s">
        <v>70</v>
      </c>
      <c r="C22" s="14" t="s">
        <v>75</v>
      </c>
      <c r="D22" s="15">
        <v>6</v>
      </c>
      <c r="E22" s="15" t="s">
        <v>113</v>
      </c>
      <c r="F22" s="13" t="s">
        <v>114</v>
      </c>
      <c r="G22" s="13">
        <v>30</v>
      </c>
      <c r="H22" s="13">
        <v>22</v>
      </c>
      <c r="I22" s="13">
        <v>0</v>
      </c>
      <c r="J22" s="13">
        <v>0</v>
      </c>
      <c r="K22" s="13">
        <f t="shared" si="3"/>
        <v>22</v>
      </c>
      <c r="L22" s="16">
        <f>K22/G22</f>
        <v>0.73333333333333328</v>
      </c>
      <c r="M22" s="14">
        <v>2.52</v>
      </c>
      <c r="N22" s="13">
        <v>11</v>
      </c>
      <c r="O22" s="13">
        <v>0</v>
      </c>
      <c r="P22" s="13">
        <f t="shared" si="4"/>
        <v>11</v>
      </c>
      <c r="Q22" s="16">
        <v>0.62749999999999995</v>
      </c>
      <c r="R22" s="17">
        <f t="shared" si="5"/>
        <v>6.9024999999999999</v>
      </c>
      <c r="S22" s="13">
        <v>1</v>
      </c>
      <c r="T22" s="13">
        <v>0</v>
      </c>
      <c r="U22" s="13">
        <v>0</v>
      </c>
      <c r="V22" s="17">
        <f t="shared" si="6"/>
        <v>0.62749999999999995</v>
      </c>
      <c r="W22" s="13">
        <v>2</v>
      </c>
      <c r="X22" s="13">
        <v>0</v>
      </c>
      <c r="Y22" s="13">
        <v>0</v>
      </c>
      <c r="Z22" s="17">
        <v>2.9118194000000002</v>
      </c>
      <c r="AA22" s="16">
        <f>(K22+R22+V22-W22-X22-Y22-Z22)/G22</f>
        <v>0.82060602000000005</v>
      </c>
      <c r="AB22" s="13">
        <f t="shared" si="9"/>
        <v>0</v>
      </c>
      <c r="AC22" s="13">
        <f>IF(((G22-K22-R22-V22+W22+X22+Y22+Z22)/Q22)&gt;0,ROUNDUP(((G22-K22-R22-V22+W22+X22+Y22+Z22)/Q22),0),0)</f>
        <v>9</v>
      </c>
      <c r="AD22" s="13">
        <f>IF(((1+G22-K22-R22-V22+W22+X22+Y22+Z22)/Q22)&gt;0,ROUNDUP(((1+G22-K22-R22-V22+W22+X22+Y22+Z22)/Q22),0),0)</f>
        <v>11</v>
      </c>
      <c r="AE22" s="16">
        <f>1/G22</f>
        <v>3.3333333333333333E-2</v>
      </c>
      <c r="AF22" s="16">
        <f>P22/(K22+P22)</f>
        <v>0.33333333333333331</v>
      </c>
      <c r="AG22" s="13">
        <v>0</v>
      </c>
      <c r="AH22" s="13">
        <v>4</v>
      </c>
      <c r="AI22" s="13">
        <v>0</v>
      </c>
      <c r="AJ22" s="13">
        <v>5</v>
      </c>
      <c r="AK22" s="13">
        <v>2</v>
      </c>
      <c r="AL22" s="13">
        <f t="shared" si="7"/>
        <v>11</v>
      </c>
      <c r="AM22" s="13">
        <v>0</v>
      </c>
      <c r="AN22" s="13">
        <v>0</v>
      </c>
      <c r="AO22" s="13">
        <v>0</v>
      </c>
      <c r="AP22" s="13">
        <v>0</v>
      </c>
      <c r="AQ22" s="13">
        <f t="shared" si="8"/>
        <v>0</v>
      </c>
      <c r="AR22" s="13" t="s">
        <v>59</v>
      </c>
      <c r="AS22" s="13" t="s">
        <v>73</v>
      </c>
      <c r="AT22" s="13" t="s">
        <v>61</v>
      </c>
      <c r="AU22" s="13">
        <v>3</v>
      </c>
      <c r="AV22" s="13">
        <v>2.87</v>
      </c>
      <c r="AW22" s="13">
        <v>0.93</v>
      </c>
      <c r="AX22" s="13">
        <v>1.77</v>
      </c>
      <c r="AY22" s="16">
        <v>0.59089999999999998</v>
      </c>
      <c r="AZ22" s="16">
        <v>0.85029999999999994</v>
      </c>
      <c r="BA22" s="16">
        <v>0.76239999999999997</v>
      </c>
      <c r="BB22" s="13" t="s">
        <v>85</v>
      </c>
      <c r="BC22" s="13" t="s">
        <v>63</v>
      </c>
    </row>
    <row r="23" spans="1:55" x14ac:dyDescent="0.25">
      <c r="A23" s="13" t="s">
        <v>80</v>
      </c>
      <c r="B23" s="13" t="s">
        <v>115</v>
      </c>
      <c r="C23" s="14" t="s">
        <v>75</v>
      </c>
      <c r="D23" s="15">
        <v>5</v>
      </c>
      <c r="E23" s="15" t="s">
        <v>116</v>
      </c>
      <c r="F23" s="13" t="s">
        <v>117</v>
      </c>
      <c r="G23" s="13">
        <v>23</v>
      </c>
      <c r="H23" s="13">
        <v>12</v>
      </c>
      <c r="I23" s="13">
        <v>0</v>
      </c>
      <c r="J23" s="13">
        <v>1</v>
      </c>
      <c r="K23" s="13">
        <f t="shared" si="3"/>
        <v>11</v>
      </c>
      <c r="L23" s="16">
        <f>K23/G23</f>
        <v>0.47826086956521741</v>
      </c>
      <c r="M23" s="14">
        <v>1.74</v>
      </c>
      <c r="N23" s="13">
        <v>2</v>
      </c>
      <c r="O23" s="13">
        <v>0</v>
      </c>
      <c r="P23" s="13">
        <f t="shared" si="4"/>
        <v>2</v>
      </c>
      <c r="Q23" s="16">
        <v>0.76919999999999999</v>
      </c>
      <c r="R23" s="17">
        <f t="shared" si="5"/>
        <v>1.5384</v>
      </c>
      <c r="S23" s="13">
        <v>0</v>
      </c>
      <c r="T23" s="13">
        <v>0</v>
      </c>
      <c r="U23" s="13">
        <v>0</v>
      </c>
      <c r="V23" s="17">
        <f t="shared" si="6"/>
        <v>0</v>
      </c>
      <c r="W23" s="13">
        <v>3</v>
      </c>
      <c r="X23" s="13">
        <v>0</v>
      </c>
      <c r="Y23" s="13">
        <v>0</v>
      </c>
      <c r="Z23" s="17">
        <v>1.1296288999999999</v>
      </c>
      <c r="AA23" s="16">
        <f>(K23+R23+V23-W23-X23-Y23-Z23)/G23</f>
        <v>0.36559874347826082</v>
      </c>
      <c r="AB23" s="13">
        <f t="shared" si="9"/>
        <v>14</v>
      </c>
      <c r="AC23" s="13">
        <f>IF(((G23-K23-R23-V23+W23+X23+Y23+Z23)/Q23)&gt;0,ROUNDUP(((G23-K23-R23-V23+W23+X23+Y23+Z23)/Q23),0),0)</f>
        <v>19</v>
      </c>
      <c r="AD23" s="13">
        <f>IF(((1+G23-K23-R23-V23+W23+X23+Y23+Z23)/Q23)&gt;0,ROUNDUP(((1+G23-K23-R23-V23+W23+X23+Y23+Z23)/Q23),0),0)</f>
        <v>21</v>
      </c>
      <c r="AE23" s="16">
        <f>1/G23</f>
        <v>4.3478260869565216E-2</v>
      </c>
      <c r="AF23" s="16">
        <f>P23/(K23+P23)</f>
        <v>0.15384615384615385</v>
      </c>
      <c r="AG23" s="13">
        <v>0</v>
      </c>
      <c r="AH23" s="13">
        <v>1</v>
      </c>
      <c r="AI23" s="13">
        <v>0</v>
      </c>
      <c r="AJ23" s="13">
        <v>0</v>
      </c>
      <c r="AK23" s="13">
        <v>1</v>
      </c>
      <c r="AL23" s="13">
        <f t="shared" si="7"/>
        <v>2</v>
      </c>
      <c r="AM23" s="13">
        <v>0</v>
      </c>
      <c r="AN23" s="13">
        <v>0</v>
      </c>
      <c r="AO23" s="13">
        <v>0</v>
      </c>
      <c r="AP23" s="13">
        <v>0</v>
      </c>
      <c r="AQ23" s="13">
        <f t="shared" si="8"/>
        <v>0</v>
      </c>
      <c r="AR23" s="13" t="s">
        <v>59</v>
      </c>
      <c r="AS23" s="13" t="s">
        <v>110</v>
      </c>
      <c r="AT23" s="13" t="s">
        <v>61</v>
      </c>
      <c r="AU23" s="13">
        <v>3</v>
      </c>
      <c r="AV23" s="13">
        <v>1.89</v>
      </c>
      <c r="AW23" s="13">
        <v>0.56000000000000005</v>
      </c>
      <c r="AX23" s="13">
        <v>1.55</v>
      </c>
      <c r="AY23" s="16">
        <v>0.75</v>
      </c>
      <c r="AZ23" s="16">
        <v>0.88460000000000005</v>
      </c>
      <c r="BA23" s="16">
        <v>0.82099999999999995</v>
      </c>
      <c r="BB23" s="13" t="s">
        <v>118</v>
      </c>
      <c r="BC23" s="13" t="s">
        <v>63</v>
      </c>
    </row>
    <row r="24" spans="1:55" x14ac:dyDescent="0.25">
      <c r="A24" s="13" t="s">
        <v>80</v>
      </c>
      <c r="B24" s="13" t="s">
        <v>86</v>
      </c>
      <c r="C24" s="14" t="s">
        <v>75</v>
      </c>
      <c r="D24" s="15">
        <v>6</v>
      </c>
      <c r="E24" s="15" t="s">
        <v>119</v>
      </c>
      <c r="F24" s="13" t="s">
        <v>120</v>
      </c>
      <c r="G24" s="13">
        <v>24</v>
      </c>
      <c r="H24" s="13">
        <v>17</v>
      </c>
      <c r="I24" s="13">
        <v>1</v>
      </c>
      <c r="J24" s="13">
        <v>0</v>
      </c>
      <c r="K24" s="13">
        <f t="shared" si="3"/>
        <v>16</v>
      </c>
      <c r="L24" s="16">
        <f>K24/G24</f>
        <v>0.66666666666666663</v>
      </c>
      <c r="M24" s="14">
        <v>2.0099999999999998</v>
      </c>
      <c r="N24" s="13">
        <v>4</v>
      </c>
      <c r="O24" s="13">
        <v>0</v>
      </c>
      <c r="P24" s="13">
        <f t="shared" si="4"/>
        <v>4</v>
      </c>
      <c r="Q24" s="16">
        <v>0.81579999999999997</v>
      </c>
      <c r="R24" s="17">
        <f t="shared" si="5"/>
        <v>3.2631999999999999</v>
      </c>
      <c r="S24" s="13">
        <v>1</v>
      </c>
      <c r="T24" s="13">
        <v>0</v>
      </c>
      <c r="U24" s="13">
        <v>1</v>
      </c>
      <c r="V24" s="17">
        <f t="shared" si="6"/>
        <v>1.8157999999999999</v>
      </c>
      <c r="W24" s="13">
        <v>1</v>
      </c>
      <c r="X24" s="13">
        <v>0</v>
      </c>
      <c r="Y24" s="13">
        <v>0</v>
      </c>
      <c r="Z24" s="17">
        <v>0.99918229999999997</v>
      </c>
      <c r="AA24" s="16">
        <f>(K24+R24+V24-W24-X24-Y24-Z24)/G24</f>
        <v>0.79499240416666661</v>
      </c>
      <c r="AB24" s="13">
        <f t="shared" si="9"/>
        <v>1</v>
      </c>
      <c r="AC24" s="13">
        <f>IF(((G24-K24-R24-V24+W24+X24+Y24+Z24)/Q24)&gt;0,ROUNDUP(((G24-K24-R24-V24+W24+X24+Y24+Z24)/Q24),0),0)</f>
        <v>7</v>
      </c>
      <c r="AD24" s="13">
        <f>IF(((1+G24-K24-R24-V24+W24+X24+Y24+Z24)/Q24)&gt;0,ROUNDUP(((1+G24-K24-R24-V24+W24+X24+Y24+Z24)/Q24),0),0)</f>
        <v>8</v>
      </c>
      <c r="AE24" s="16">
        <f>1/G24</f>
        <v>4.1666666666666664E-2</v>
      </c>
      <c r="AF24" s="16">
        <f>P24/(K24+P24)</f>
        <v>0.2</v>
      </c>
      <c r="AG24" s="13">
        <v>0</v>
      </c>
      <c r="AH24" s="13">
        <v>1</v>
      </c>
      <c r="AI24" s="13">
        <v>0</v>
      </c>
      <c r="AJ24" s="13">
        <v>3</v>
      </c>
      <c r="AK24" s="13">
        <v>0</v>
      </c>
      <c r="AL24" s="13">
        <f t="shared" si="7"/>
        <v>4</v>
      </c>
      <c r="AM24" s="13">
        <v>0</v>
      </c>
      <c r="AN24" s="13">
        <v>0</v>
      </c>
      <c r="AO24" s="13">
        <v>0</v>
      </c>
      <c r="AP24" s="13">
        <v>0</v>
      </c>
      <c r="AQ24" s="13">
        <f t="shared" si="8"/>
        <v>0</v>
      </c>
      <c r="AR24" s="13" t="s">
        <v>59</v>
      </c>
      <c r="AS24" s="13" t="s">
        <v>89</v>
      </c>
      <c r="AT24" s="13" t="s">
        <v>61</v>
      </c>
      <c r="AU24" s="13">
        <v>3</v>
      </c>
      <c r="AV24" s="13">
        <v>2.16</v>
      </c>
      <c r="AW24" s="13">
        <v>0.93</v>
      </c>
      <c r="AX24" s="13">
        <v>1.77</v>
      </c>
      <c r="AY24" s="16">
        <v>0.79410000000000003</v>
      </c>
      <c r="AZ24" s="16">
        <v>0.85029999999999994</v>
      </c>
      <c r="BA24" s="16">
        <v>0.76239999999999997</v>
      </c>
      <c r="BB24" s="13" t="s">
        <v>85</v>
      </c>
      <c r="BC24" s="13" t="s">
        <v>63</v>
      </c>
    </row>
    <row r="25" spans="1:55" x14ac:dyDescent="0.25">
      <c r="A25" s="13" t="s">
        <v>54</v>
      </c>
      <c r="B25" s="13" t="s">
        <v>55</v>
      </c>
      <c r="C25" s="14" t="s">
        <v>91</v>
      </c>
      <c r="D25" s="15">
        <v>8</v>
      </c>
      <c r="E25" s="15" t="s">
        <v>121</v>
      </c>
      <c r="F25" s="13" t="s">
        <v>122</v>
      </c>
      <c r="G25" s="13">
        <v>28</v>
      </c>
      <c r="H25" s="13">
        <v>23</v>
      </c>
      <c r="I25" s="13">
        <v>0</v>
      </c>
      <c r="J25" s="13">
        <v>0</v>
      </c>
      <c r="K25" s="13">
        <f t="shared" si="3"/>
        <v>23</v>
      </c>
      <c r="L25" s="16">
        <f>K25/G25</f>
        <v>0.8214285714285714</v>
      </c>
      <c r="M25" s="14">
        <v>0.74</v>
      </c>
      <c r="N25" s="13">
        <v>0</v>
      </c>
      <c r="O25" s="13">
        <v>0</v>
      </c>
      <c r="P25" s="13">
        <f t="shared" si="4"/>
        <v>0</v>
      </c>
      <c r="Q25" s="16">
        <v>0.76</v>
      </c>
      <c r="R25" s="17">
        <f t="shared" si="5"/>
        <v>0</v>
      </c>
      <c r="S25" s="13">
        <v>0</v>
      </c>
      <c r="T25" s="13">
        <v>0</v>
      </c>
      <c r="U25" s="13">
        <v>0</v>
      </c>
      <c r="V25" s="17">
        <f t="shared" si="6"/>
        <v>0</v>
      </c>
      <c r="W25" s="13">
        <v>1</v>
      </c>
      <c r="X25" s="13">
        <v>0</v>
      </c>
      <c r="Y25" s="13">
        <v>0</v>
      </c>
      <c r="Z25" s="17">
        <v>0.54103279999999998</v>
      </c>
      <c r="AA25" s="16">
        <f>(K25+R25+V25-W25-X25-Y25-Z25)/G25</f>
        <v>0.76639168571428573</v>
      </c>
      <c r="AB25" s="13">
        <f t="shared" si="9"/>
        <v>2</v>
      </c>
      <c r="AC25" s="13">
        <f>IF(((G25-K25-R25-V25+W25+X25+Y25+Z25)/Q25)&gt;0,ROUNDUP(((G25-K25-R25-V25+W25+X25+Y25+Z25)/Q25),0),0)</f>
        <v>9</v>
      </c>
      <c r="AD25" s="13">
        <f>IF(((1+G25-K25-R25-V25+W25+X25+Y25+Z25)/Q25)&gt;0,ROUNDUP(((1+G25-K25-R25-V25+W25+X25+Y25+Z25)/Q25),0),0)</f>
        <v>10</v>
      </c>
      <c r="AE25" s="16">
        <f>1/G25</f>
        <v>3.5714285714285712E-2</v>
      </c>
      <c r="AF25" s="16">
        <f>P25/(K25+P25)</f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f t="shared" si="7"/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f t="shared" si="8"/>
        <v>0</v>
      </c>
      <c r="AR25" s="13" t="s">
        <v>59</v>
      </c>
      <c r="AS25" s="13" t="s">
        <v>60</v>
      </c>
      <c r="AT25" s="13" t="s">
        <v>61</v>
      </c>
      <c r="AU25" s="13">
        <v>7</v>
      </c>
      <c r="AV25" s="13">
        <v>0.89</v>
      </c>
      <c r="AW25" s="13">
        <v>0.63</v>
      </c>
      <c r="AX25" s="13">
        <v>0.87</v>
      </c>
      <c r="AY25" s="16">
        <v>0.8</v>
      </c>
      <c r="AZ25" s="16">
        <v>0.73329999999999995</v>
      </c>
      <c r="BA25" s="16">
        <v>0.84240000000000004</v>
      </c>
      <c r="BB25" s="13" t="s">
        <v>123</v>
      </c>
      <c r="BC25" s="13" t="s">
        <v>63</v>
      </c>
    </row>
    <row r="26" spans="1:55" x14ac:dyDescent="0.25">
      <c r="A26" s="13" t="s">
        <v>54</v>
      </c>
      <c r="B26" s="13" t="s">
        <v>124</v>
      </c>
      <c r="C26" s="14" t="s">
        <v>91</v>
      </c>
      <c r="D26" s="15">
        <v>8</v>
      </c>
      <c r="E26" s="15" t="s">
        <v>125</v>
      </c>
      <c r="F26" s="13" t="s">
        <v>126</v>
      </c>
      <c r="G26" s="13">
        <v>26</v>
      </c>
      <c r="H26" s="13">
        <v>15</v>
      </c>
      <c r="I26" s="13">
        <v>0</v>
      </c>
      <c r="J26" s="13">
        <v>0</v>
      </c>
      <c r="K26" s="13">
        <f t="shared" si="3"/>
        <v>15</v>
      </c>
      <c r="L26" s="16">
        <f>K26/G26</f>
        <v>0.57692307692307687</v>
      </c>
      <c r="M26" s="14">
        <v>0.83</v>
      </c>
      <c r="N26" s="13">
        <v>3</v>
      </c>
      <c r="O26" s="13">
        <v>0</v>
      </c>
      <c r="P26" s="13">
        <f t="shared" si="4"/>
        <v>3</v>
      </c>
      <c r="Q26" s="16">
        <v>0.78049999999999997</v>
      </c>
      <c r="R26" s="17">
        <f t="shared" si="5"/>
        <v>2.3414999999999999</v>
      </c>
      <c r="S26" s="13">
        <v>3</v>
      </c>
      <c r="T26" s="13">
        <v>0</v>
      </c>
      <c r="U26" s="13">
        <v>0</v>
      </c>
      <c r="V26" s="17">
        <f t="shared" si="6"/>
        <v>2.3414999999999999</v>
      </c>
      <c r="W26" s="13">
        <v>0</v>
      </c>
      <c r="X26" s="13">
        <v>0</v>
      </c>
      <c r="Y26" s="13">
        <v>0</v>
      </c>
      <c r="Z26" s="17">
        <v>1</v>
      </c>
      <c r="AA26" s="16">
        <f>(K26+R26+V26-W26-X26-Y26-Z26)/G26</f>
        <v>0.71857692307692311</v>
      </c>
      <c r="AB26" s="13">
        <f t="shared" si="9"/>
        <v>3</v>
      </c>
      <c r="AC26" s="13">
        <f>IF(((G26-K26-R26-V26+W26+X26+Y26+Z26)/Q26)&gt;0,ROUNDUP(((G26-K26-R26-V26+W26+X26+Y26+Z26)/Q26),0),0)</f>
        <v>10</v>
      </c>
      <c r="AD26" s="13">
        <f>IF(((1+G26-K26-R26-V26+W26+X26+Y26+Z26)/Q26)&gt;0,ROUNDUP(((1+G26-K26-R26-V26+W26+X26+Y26+Z26)/Q26),0),0)</f>
        <v>11</v>
      </c>
      <c r="AE26" s="16">
        <f>1/G26</f>
        <v>3.8461538461538464E-2</v>
      </c>
      <c r="AF26" s="16">
        <f>P26/(K26+P26)</f>
        <v>0.16666666666666666</v>
      </c>
      <c r="AG26" s="13">
        <v>0</v>
      </c>
      <c r="AH26" s="13">
        <v>0</v>
      </c>
      <c r="AI26" s="13">
        <v>0</v>
      </c>
      <c r="AJ26" s="13">
        <v>2</v>
      </c>
      <c r="AK26" s="13">
        <v>0</v>
      </c>
      <c r="AL26" s="13">
        <f t="shared" si="7"/>
        <v>2</v>
      </c>
      <c r="AM26" s="13">
        <v>0</v>
      </c>
      <c r="AN26" s="13">
        <v>0</v>
      </c>
      <c r="AO26" s="13">
        <v>1</v>
      </c>
      <c r="AP26" s="13">
        <v>0</v>
      </c>
      <c r="AQ26" s="13">
        <f t="shared" si="8"/>
        <v>1</v>
      </c>
      <c r="AR26" s="13" t="s">
        <v>59</v>
      </c>
      <c r="AS26" s="13" t="s">
        <v>60</v>
      </c>
      <c r="AT26" s="13" t="s">
        <v>61</v>
      </c>
      <c r="AU26" s="13">
        <v>7</v>
      </c>
      <c r="AV26" s="13">
        <v>1.2</v>
      </c>
      <c r="AW26" s="13">
        <v>0.66</v>
      </c>
      <c r="AX26" s="13">
        <v>0.87</v>
      </c>
      <c r="AY26" s="16">
        <v>0.71430000000000005</v>
      </c>
      <c r="AZ26" s="16">
        <v>0.81479999999999997</v>
      </c>
      <c r="BA26" s="16">
        <v>0.84240000000000004</v>
      </c>
      <c r="BB26" s="13" t="s">
        <v>123</v>
      </c>
      <c r="BC26" s="13" t="s">
        <v>63</v>
      </c>
    </row>
    <row r="27" spans="1:55" x14ac:dyDescent="0.25">
      <c r="A27" s="13" t="s">
        <v>54</v>
      </c>
      <c r="B27" s="13" t="s">
        <v>127</v>
      </c>
      <c r="C27" s="14" t="s">
        <v>91</v>
      </c>
      <c r="D27" s="15">
        <v>5</v>
      </c>
      <c r="E27" s="15" t="s">
        <v>128</v>
      </c>
      <c r="F27" s="13" t="s">
        <v>129</v>
      </c>
      <c r="G27" s="13">
        <v>12</v>
      </c>
      <c r="H27" s="13">
        <v>8</v>
      </c>
      <c r="I27" s="13">
        <v>0</v>
      </c>
      <c r="J27" s="13">
        <v>0</v>
      </c>
      <c r="K27" s="13">
        <f t="shared" si="3"/>
        <v>8</v>
      </c>
      <c r="L27" s="16">
        <f>K27/G27</f>
        <v>0.66666666666666663</v>
      </c>
      <c r="M27" s="14">
        <v>0.89</v>
      </c>
      <c r="N27" s="13">
        <v>4</v>
      </c>
      <c r="O27" s="13">
        <v>1</v>
      </c>
      <c r="P27" s="13">
        <f t="shared" si="4"/>
        <v>3</v>
      </c>
      <c r="Q27" s="16">
        <v>0.84850000000000003</v>
      </c>
      <c r="R27" s="17">
        <f t="shared" si="5"/>
        <v>2.5455000000000001</v>
      </c>
      <c r="S27" s="13">
        <v>0</v>
      </c>
      <c r="T27" s="13">
        <v>0</v>
      </c>
      <c r="U27" s="13">
        <v>0</v>
      </c>
      <c r="V27" s="17">
        <f t="shared" si="6"/>
        <v>0</v>
      </c>
      <c r="W27" s="13">
        <v>1</v>
      </c>
      <c r="X27" s="13">
        <v>0</v>
      </c>
      <c r="Y27" s="13">
        <v>0</v>
      </c>
      <c r="Z27" s="17">
        <v>1</v>
      </c>
      <c r="AA27" s="16">
        <f>(K27+R27+V27-W27-X27-Y27-Z27)/G27</f>
        <v>0.71212500000000001</v>
      </c>
      <c r="AB27" s="13">
        <f t="shared" si="9"/>
        <v>2</v>
      </c>
      <c r="AC27" s="13">
        <f>IF(((G27-K27-R27-V27+W27+X27+Y27+Z27)/Q27)&gt;0,ROUNDUP(((G27-K27-R27-V27+W27+X27+Y27+Z27)/Q27),0),0)</f>
        <v>5</v>
      </c>
      <c r="AD27" s="13">
        <f>IF(((1+G27-K27-R27-V27+W27+X27+Y27+Z27)/Q27)&gt;0,ROUNDUP(((1+G27-K27-R27-V27+W27+X27+Y27+Z27)/Q27),0),0)</f>
        <v>6</v>
      </c>
      <c r="AE27" s="16">
        <f>1/G27</f>
        <v>8.3333333333333329E-2</v>
      </c>
      <c r="AF27" s="16">
        <f>P27/(K27+P27)</f>
        <v>0.27272727272727271</v>
      </c>
      <c r="AG27" s="13">
        <v>0</v>
      </c>
      <c r="AH27" s="13">
        <v>1</v>
      </c>
      <c r="AI27" s="13">
        <v>0</v>
      </c>
      <c r="AJ27" s="13">
        <v>0</v>
      </c>
      <c r="AK27" s="13">
        <v>3</v>
      </c>
      <c r="AL27" s="13">
        <f t="shared" si="7"/>
        <v>4</v>
      </c>
      <c r="AM27" s="13">
        <v>0</v>
      </c>
      <c r="AN27" s="13">
        <v>0</v>
      </c>
      <c r="AO27" s="13">
        <v>0</v>
      </c>
      <c r="AP27" s="13">
        <v>0</v>
      </c>
      <c r="AQ27" s="13">
        <f t="shared" si="8"/>
        <v>0</v>
      </c>
      <c r="AR27" s="13" t="s">
        <v>59</v>
      </c>
      <c r="AS27" s="13" t="s">
        <v>89</v>
      </c>
      <c r="AT27" s="13" t="s">
        <v>61</v>
      </c>
      <c r="AU27" s="13">
        <v>7</v>
      </c>
      <c r="AV27" s="13">
        <v>0.98</v>
      </c>
      <c r="AW27" s="13">
        <v>0.38</v>
      </c>
      <c r="AX27" s="13">
        <v>0.77</v>
      </c>
      <c r="AY27" s="16">
        <v>0.83330000000000004</v>
      </c>
      <c r="AZ27" s="16">
        <v>0.89149999999999996</v>
      </c>
      <c r="BA27" s="16">
        <v>0.87470000000000003</v>
      </c>
      <c r="BB27" s="13" t="s">
        <v>94</v>
      </c>
      <c r="BC27" s="13" t="s">
        <v>63</v>
      </c>
    </row>
    <row r="28" spans="1:55" x14ac:dyDescent="0.25">
      <c r="A28" s="13" t="s">
        <v>80</v>
      </c>
      <c r="B28" s="13" t="s">
        <v>107</v>
      </c>
      <c r="C28" s="14" t="s">
        <v>91</v>
      </c>
      <c r="D28" s="15">
        <v>5</v>
      </c>
      <c r="E28" s="15" t="s">
        <v>130</v>
      </c>
      <c r="F28" s="13" t="s">
        <v>131</v>
      </c>
      <c r="G28" s="13">
        <v>12</v>
      </c>
      <c r="H28" s="13">
        <v>9</v>
      </c>
      <c r="I28" s="13">
        <v>0</v>
      </c>
      <c r="J28" s="13">
        <v>0</v>
      </c>
      <c r="K28" s="13">
        <f t="shared" si="3"/>
        <v>9</v>
      </c>
      <c r="L28" s="16">
        <f>K28/G28</f>
        <v>0.75</v>
      </c>
      <c r="M28" s="14">
        <v>0.31</v>
      </c>
      <c r="N28" s="13">
        <v>3</v>
      </c>
      <c r="O28" s="13">
        <v>0</v>
      </c>
      <c r="P28" s="13">
        <f t="shared" si="4"/>
        <v>3</v>
      </c>
      <c r="Q28" s="16">
        <v>0.94740000000000002</v>
      </c>
      <c r="R28" s="17">
        <f t="shared" si="5"/>
        <v>2.8422000000000001</v>
      </c>
      <c r="S28" s="13">
        <v>0</v>
      </c>
      <c r="T28" s="13">
        <v>0</v>
      </c>
      <c r="U28" s="13">
        <v>0</v>
      </c>
      <c r="V28" s="17">
        <f t="shared" si="6"/>
        <v>0</v>
      </c>
      <c r="W28" s="13">
        <v>0</v>
      </c>
      <c r="X28" s="13">
        <v>0</v>
      </c>
      <c r="Y28" s="13">
        <v>0</v>
      </c>
      <c r="Z28" s="17">
        <v>8.9486099999999999E-2</v>
      </c>
      <c r="AA28" s="16">
        <f>(K28+R28+V28-W28-X28-Y28-Z28)/G28</f>
        <v>0.97939282500000002</v>
      </c>
      <c r="AB28" s="13">
        <f t="shared" si="9"/>
        <v>0</v>
      </c>
      <c r="AC28" s="13">
        <f>IF(((G28-K28-R28-V28+W28+X28+Y28+Z28)/Q28)&gt;0,ROUNDUP(((G28-K28-R28-V28+W28+X28+Y28+Z28)/Q28),0),0)</f>
        <v>1</v>
      </c>
      <c r="AD28" s="13">
        <f>IF(((1+G28-K28-R28-V28+W28+X28+Y28+Z28)/Q28)&gt;0,ROUNDUP(((1+G28-K28-R28-V28+W28+X28+Y28+Z28)/Q28),0),0)</f>
        <v>2</v>
      </c>
      <c r="AE28" s="16">
        <f>1/G28</f>
        <v>8.3333333333333329E-2</v>
      </c>
      <c r="AF28" s="16">
        <f>P28/(K28+P28)</f>
        <v>0.25</v>
      </c>
      <c r="AG28" s="13">
        <v>0</v>
      </c>
      <c r="AH28" s="13">
        <v>1</v>
      </c>
      <c r="AI28" s="13">
        <v>0</v>
      </c>
      <c r="AJ28" s="13">
        <v>0</v>
      </c>
      <c r="AK28" s="13">
        <v>1</v>
      </c>
      <c r="AL28" s="13">
        <f t="shared" si="7"/>
        <v>2</v>
      </c>
      <c r="AM28" s="13">
        <v>1</v>
      </c>
      <c r="AN28" s="13">
        <v>0</v>
      </c>
      <c r="AO28" s="13">
        <v>0</v>
      </c>
      <c r="AP28" s="13">
        <v>0</v>
      </c>
      <c r="AQ28" s="13">
        <f t="shared" si="8"/>
        <v>1</v>
      </c>
      <c r="AR28" s="13" t="s">
        <v>59</v>
      </c>
      <c r="AS28" s="13" t="s">
        <v>110</v>
      </c>
      <c r="AT28" s="13" t="s">
        <v>61</v>
      </c>
      <c r="AU28" s="13">
        <v>7</v>
      </c>
      <c r="AV28" s="13">
        <v>0.33</v>
      </c>
      <c r="AW28" s="13">
        <v>0.38</v>
      </c>
      <c r="AX28" s="13">
        <v>0.77</v>
      </c>
      <c r="AY28" s="16">
        <v>1</v>
      </c>
      <c r="AZ28" s="16">
        <v>0.89149999999999996</v>
      </c>
      <c r="BA28" s="16">
        <v>0.87470000000000003</v>
      </c>
      <c r="BB28" s="13" t="s">
        <v>94</v>
      </c>
      <c r="BC28" s="13" t="s">
        <v>63</v>
      </c>
    </row>
    <row r="29" spans="1:55" x14ac:dyDescent="0.25">
      <c r="A29" s="13" t="s">
        <v>80</v>
      </c>
      <c r="B29" s="13" t="s">
        <v>132</v>
      </c>
      <c r="C29" s="14" t="s">
        <v>91</v>
      </c>
      <c r="D29" s="15">
        <v>5</v>
      </c>
      <c r="E29" s="15" t="s">
        <v>133</v>
      </c>
      <c r="F29" s="13" t="s">
        <v>134</v>
      </c>
      <c r="G29" s="13">
        <v>12</v>
      </c>
      <c r="H29" s="13">
        <v>10</v>
      </c>
      <c r="I29" s="13">
        <v>0</v>
      </c>
      <c r="J29" s="13">
        <v>2</v>
      </c>
      <c r="K29" s="13">
        <f t="shared" si="3"/>
        <v>8</v>
      </c>
      <c r="L29" s="16">
        <f>K29/G29</f>
        <v>0.66666666666666663</v>
      </c>
      <c r="M29" s="14">
        <v>0.76</v>
      </c>
      <c r="N29" s="13">
        <v>4</v>
      </c>
      <c r="O29" s="13">
        <v>0</v>
      </c>
      <c r="P29" s="13">
        <f t="shared" si="4"/>
        <v>4</v>
      </c>
      <c r="Q29" s="16">
        <v>0.93940000000000001</v>
      </c>
      <c r="R29" s="17">
        <f t="shared" si="5"/>
        <v>3.7576000000000001</v>
      </c>
      <c r="S29" s="13">
        <v>2</v>
      </c>
      <c r="T29" s="13">
        <v>0</v>
      </c>
      <c r="U29" s="13">
        <v>0</v>
      </c>
      <c r="V29" s="17">
        <f t="shared" si="6"/>
        <v>1.8788</v>
      </c>
      <c r="W29" s="13">
        <v>0</v>
      </c>
      <c r="X29" s="13">
        <v>0</v>
      </c>
      <c r="Y29" s="13">
        <v>0</v>
      </c>
      <c r="Z29" s="17">
        <v>1</v>
      </c>
      <c r="AA29" s="16">
        <f>(K29+R29+V29-W29-X29-Y29-Z29)/G29</f>
        <v>1.0530333333333333</v>
      </c>
      <c r="AB29" s="13">
        <f t="shared" si="9"/>
        <v>0</v>
      </c>
      <c r="AC29" s="13">
        <f>IF(((G29-K29-R29-V29+W29+X29+Y29+Z29)/Q29)&gt;0,ROUNDUP(((G29-K29-R29-V29+W29+X29+Y29+Z29)/Q29),0),0)</f>
        <v>0</v>
      </c>
      <c r="AD29" s="13">
        <f>IF(((1+G29-K29-R29-V29+W29+X29+Y29+Z29)/Q29)&gt;0,ROUNDUP(((1+G29-K29-R29-V29+W29+X29+Y29+Z29)/Q29),0),0)</f>
        <v>1</v>
      </c>
      <c r="AE29" s="16">
        <f>1/G29</f>
        <v>8.3333333333333329E-2</v>
      </c>
      <c r="AF29" s="16">
        <f>P29/(K29+P29)</f>
        <v>0.33333333333333331</v>
      </c>
      <c r="AG29" s="13">
        <v>0</v>
      </c>
      <c r="AH29" s="13">
        <v>1</v>
      </c>
      <c r="AI29" s="13">
        <v>0</v>
      </c>
      <c r="AJ29" s="13">
        <v>0</v>
      </c>
      <c r="AK29" s="13">
        <v>3</v>
      </c>
      <c r="AL29" s="13">
        <f t="shared" si="7"/>
        <v>4</v>
      </c>
      <c r="AM29" s="13">
        <v>0</v>
      </c>
      <c r="AN29" s="13">
        <v>0</v>
      </c>
      <c r="AO29" s="13">
        <v>0</v>
      </c>
      <c r="AP29" s="13">
        <v>0</v>
      </c>
      <c r="AQ29" s="13">
        <f t="shared" si="8"/>
        <v>0</v>
      </c>
      <c r="AR29" s="13" t="s">
        <v>59</v>
      </c>
      <c r="AS29" s="13" t="s">
        <v>110</v>
      </c>
      <c r="AT29" s="13" t="s">
        <v>61</v>
      </c>
      <c r="AU29" s="13">
        <v>7</v>
      </c>
      <c r="AV29" s="13">
        <v>0.92</v>
      </c>
      <c r="AW29" s="13">
        <v>0.3</v>
      </c>
      <c r="AX29" s="13">
        <v>0.77</v>
      </c>
      <c r="AY29" s="16">
        <v>0.95830000000000004</v>
      </c>
      <c r="AZ29" s="16">
        <v>0.88890000000000002</v>
      </c>
      <c r="BA29" s="16">
        <v>0.87470000000000003</v>
      </c>
      <c r="BB29" s="13" t="s">
        <v>94</v>
      </c>
      <c r="BC29" s="13" t="s">
        <v>63</v>
      </c>
    </row>
    <row r="30" spans="1:55" x14ac:dyDescent="0.25">
      <c r="A30" s="13" t="s">
        <v>54</v>
      </c>
      <c r="B30" s="13" t="s">
        <v>124</v>
      </c>
      <c r="C30" s="14" t="s">
        <v>75</v>
      </c>
      <c r="D30" s="15">
        <v>6</v>
      </c>
      <c r="E30" s="15" t="s">
        <v>135</v>
      </c>
      <c r="F30" s="13" t="s">
        <v>136</v>
      </c>
      <c r="G30" s="13">
        <v>21</v>
      </c>
      <c r="H30" s="13">
        <v>15</v>
      </c>
      <c r="I30" s="13">
        <v>0</v>
      </c>
      <c r="J30" s="13">
        <v>0</v>
      </c>
      <c r="K30" s="13">
        <f t="shared" si="3"/>
        <v>15</v>
      </c>
      <c r="L30" s="16">
        <f>K30/G30</f>
        <v>0.7142857142857143</v>
      </c>
      <c r="M30" s="14">
        <v>1.73</v>
      </c>
      <c r="N30" s="13">
        <v>2</v>
      </c>
      <c r="O30" s="13">
        <v>0</v>
      </c>
      <c r="P30" s="13">
        <f t="shared" si="4"/>
        <v>2</v>
      </c>
      <c r="Q30" s="16">
        <v>0.75680000000000003</v>
      </c>
      <c r="R30" s="17">
        <f t="shared" si="5"/>
        <v>1.5136000000000001</v>
      </c>
      <c r="S30" s="13">
        <v>1</v>
      </c>
      <c r="T30" s="13">
        <v>0</v>
      </c>
      <c r="U30" s="13">
        <v>0</v>
      </c>
      <c r="V30" s="17">
        <f t="shared" si="6"/>
        <v>0.75680000000000003</v>
      </c>
      <c r="W30" s="13">
        <v>1</v>
      </c>
      <c r="X30" s="13">
        <v>0</v>
      </c>
      <c r="Y30" s="13">
        <v>0</v>
      </c>
      <c r="Z30" s="17">
        <v>0.64492530000000003</v>
      </c>
      <c r="AA30" s="16">
        <f>(K30+R30+V30-W30-X30-Y30-Z30)/G30</f>
        <v>0.7440702238095237</v>
      </c>
      <c r="AB30" s="13">
        <f t="shared" si="9"/>
        <v>2</v>
      </c>
      <c r="AC30" s="13">
        <f>IF(((G30-K30-R30-V30+W30+X30+Y30+Z30)/Q30)&gt;0,ROUNDUP(((G30-K30-R30-V30+W30+X30+Y30+Z30)/Q30),0),0)</f>
        <v>8</v>
      </c>
      <c r="AD30" s="13">
        <f>IF(((1+G30-K30-R30-V30+W30+X30+Y30+Z30)/Q30)&gt;0,ROUNDUP(((1+G30-K30-R30-V30+W30+X30+Y30+Z30)/Q30),0),0)</f>
        <v>9</v>
      </c>
      <c r="AE30" s="16">
        <f>1/G30</f>
        <v>4.7619047619047616E-2</v>
      </c>
      <c r="AF30" s="16">
        <f>P30/(K30+P30)</f>
        <v>0.11764705882352941</v>
      </c>
      <c r="AG30" s="13">
        <v>0</v>
      </c>
      <c r="AH30" s="13">
        <v>0</v>
      </c>
      <c r="AI30" s="13">
        <v>0</v>
      </c>
      <c r="AJ30" s="13">
        <v>1</v>
      </c>
      <c r="AK30" s="13">
        <v>1</v>
      </c>
      <c r="AL30" s="13">
        <f t="shared" si="7"/>
        <v>2</v>
      </c>
      <c r="AM30" s="13">
        <v>0</v>
      </c>
      <c r="AN30" s="13">
        <v>0</v>
      </c>
      <c r="AO30" s="13">
        <v>0</v>
      </c>
      <c r="AP30" s="13">
        <v>0</v>
      </c>
      <c r="AQ30" s="13">
        <f t="shared" si="8"/>
        <v>0</v>
      </c>
      <c r="AR30" s="13" t="s">
        <v>59</v>
      </c>
      <c r="AS30" s="13" t="s">
        <v>60</v>
      </c>
      <c r="AT30" s="13" t="s">
        <v>61</v>
      </c>
      <c r="AU30" s="13">
        <v>3</v>
      </c>
      <c r="AV30" s="13">
        <v>1.77</v>
      </c>
      <c r="AW30" s="13">
        <v>0.93</v>
      </c>
      <c r="AX30" s="13">
        <v>1.77</v>
      </c>
      <c r="AY30" s="16">
        <v>0.75</v>
      </c>
      <c r="AZ30" s="16">
        <v>0.85029999999999994</v>
      </c>
      <c r="BA30" s="16">
        <v>0.76239999999999997</v>
      </c>
      <c r="BB30" s="13" t="s">
        <v>85</v>
      </c>
      <c r="BC30" s="13" t="s">
        <v>63</v>
      </c>
    </row>
    <row r="31" spans="1:55" x14ac:dyDescent="0.25">
      <c r="A31" s="13" t="s">
        <v>64</v>
      </c>
      <c r="B31" s="13" t="s">
        <v>65</v>
      </c>
      <c r="C31" s="14" t="s">
        <v>91</v>
      </c>
      <c r="D31" s="15">
        <v>12</v>
      </c>
      <c r="E31" s="15" t="s">
        <v>137</v>
      </c>
      <c r="F31" s="13" t="s">
        <v>138</v>
      </c>
      <c r="G31" s="13">
        <v>52</v>
      </c>
      <c r="H31" s="13">
        <v>42</v>
      </c>
      <c r="I31" s="13">
        <v>3</v>
      </c>
      <c r="J31" s="13">
        <v>0</v>
      </c>
      <c r="K31" s="13">
        <f t="shared" si="3"/>
        <v>39</v>
      </c>
      <c r="L31" s="16">
        <f>K31/G31</f>
        <v>0.75</v>
      </c>
      <c r="M31" s="14">
        <v>1.04</v>
      </c>
      <c r="N31" s="13">
        <v>6</v>
      </c>
      <c r="O31" s="13">
        <v>0</v>
      </c>
      <c r="P31" s="13">
        <f t="shared" si="4"/>
        <v>6</v>
      </c>
      <c r="Q31" s="16">
        <v>0.68330000000000002</v>
      </c>
      <c r="R31" s="17">
        <f t="shared" si="5"/>
        <v>4.0998000000000001</v>
      </c>
      <c r="S31" s="13">
        <v>0</v>
      </c>
      <c r="T31" s="13">
        <v>0</v>
      </c>
      <c r="U31" s="13">
        <v>3</v>
      </c>
      <c r="V31" s="17">
        <f t="shared" si="6"/>
        <v>3</v>
      </c>
      <c r="W31" s="13">
        <v>0</v>
      </c>
      <c r="X31" s="13">
        <v>0</v>
      </c>
      <c r="Y31" s="13">
        <v>0</v>
      </c>
      <c r="Z31" s="17">
        <v>2.4041283</v>
      </c>
      <c r="AA31" s="16">
        <f>(K31+R31+V31-W31-X31-Y31-Z31)/G31</f>
        <v>0.84030137884615397</v>
      </c>
      <c r="AB31" s="13">
        <f t="shared" si="9"/>
        <v>0</v>
      </c>
      <c r="AC31" s="13">
        <f>IF(((G31-K31-R31-V31+W31+X31+Y31+Z31)/Q31)&gt;0,ROUNDUP(((G31-K31-R31-V31+W31+X31+Y31+Z31)/Q31),0),0)</f>
        <v>13</v>
      </c>
      <c r="AD31" s="13">
        <f>IF(((1+G31-K31-R31-V31+W31+X31+Y31+Z31)/Q31)&gt;0,ROUNDUP(((1+G31-K31-R31-V31+W31+X31+Y31+Z31)/Q31),0),0)</f>
        <v>14</v>
      </c>
      <c r="AE31" s="16">
        <f>1/G31</f>
        <v>1.9230769230769232E-2</v>
      </c>
      <c r="AF31" s="16">
        <f>P31/(K31+P31)</f>
        <v>0.13333333333333333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f t="shared" si="7"/>
        <v>0</v>
      </c>
      <c r="AM31" s="13">
        <v>2</v>
      </c>
      <c r="AN31" s="13">
        <v>1</v>
      </c>
      <c r="AO31" s="13">
        <v>3</v>
      </c>
      <c r="AP31" s="13">
        <v>0</v>
      </c>
      <c r="AQ31" s="13">
        <f t="shared" si="8"/>
        <v>6</v>
      </c>
      <c r="AR31" s="13" t="s">
        <v>59</v>
      </c>
      <c r="AS31" s="13" t="s">
        <v>68</v>
      </c>
      <c r="AT31" s="13" t="s">
        <v>139</v>
      </c>
      <c r="AU31" s="13">
        <v>7</v>
      </c>
      <c r="AV31" s="13">
        <v>1.87</v>
      </c>
      <c r="AW31" s="13">
        <v>1.04</v>
      </c>
      <c r="AX31" s="13">
        <v>1.33</v>
      </c>
      <c r="AY31" s="16">
        <v>0.75</v>
      </c>
      <c r="AZ31" s="16">
        <v>0.68330000000000002</v>
      </c>
      <c r="BA31" s="16">
        <v>0.69289999999999996</v>
      </c>
      <c r="BB31" s="13" t="s">
        <v>140</v>
      </c>
      <c r="BC31" s="13" t="s">
        <v>63</v>
      </c>
    </row>
    <row r="32" spans="1:55" x14ac:dyDescent="0.25">
      <c r="A32" s="13" t="s">
        <v>80</v>
      </c>
      <c r="B32" s="13" t="s">
        <v>141</v>
      </c>
      <c r="C32" s="14" t="s">
        <v>75</v>
      </c>
      <c r="D32" s="15">
        <v>9</v>
      </c>
      <c r="E32" s="15" t="s">
        <v>142</v>
      </c>
      <c r="F32" s="13" t="s">
        <v>143</v>
      </c>
      <c r="G32" s="13">
        <v>60</v>
      </c>
      <c r="H32" s="13">
        <v>32</v>
      </c>
      <c r="I32" s="13">
        <v>0</v>
      </c>
      <c r="J32" s="13">
        <v>2</v>
      </c>
      <c r="K32" s="13">
        <f t="shared" si="3"/>
        <v>30</v>
      </c>
      <c r="L32" s="16">
        <f>K32/G32</f>
        <v>0.5</v>
      </c>
      <c r="M32" s="14">
        <v>1.67</v>
      </c>
      <c r="N32" s="13">
        <v>12</v>
      </c>
      <c r="O32" s="13">
        <v>0</v>
      </c>
      <c r="P32" s="13">
        <f t="shared" si="4"/>
        <v>12</v>
      </c>
      <c r="Q32" s="16">
        <v>0.71430000000000005</v>
      </c>
      <c r="R32" s="17">
        <f t="shared" si="5"/>
        <v>8.5716000000000001</v>
      </c>
      <c r="S32" s="13">
        <v>10</v>
      </c>
      <c r="T32" s="13">
        <v>0</v>
      </c>
      <c r="U32" s="13">
        <v>0</v>
      </c>
      <c r="V32" s="17">
        <f t="shared" si="6"/>
        <v>7.1430000000000007</v>
      </c>
      <c r="W32" s="13">
        <v>0</v>
      </c>
      <c r="X32" s="13">
        <v>0</v>
      </c>
      <c r="Y32" s="13">
        <v>0</v>
      </c>
      <c r="Z32" s="17">
        <v>2.7743099</v>
      </c>
      <c r="AA32" s="16">
        <f>(K32+R32+V32-W32-X32-Y32-Z32)/G32</f>
        <v>0.71567150166666671</v>
      </c>
      <c r="AB32" s="13">
        <f t="shared" si="9"/>
        <v>8</v>
      </c>
      <c r="AC32" s="13">
        <f>IF(((G32-K32-R32-V32+W32+X32+Y32+Z32)/Q32)&gt;0,ROUNDUP(((G32-K32-R32-V32+W32+X32+Y32+Z32)/Q32),0),0)</f>
        <v>24</v>
      </c>
      <c r="AD32" s="13">
        <f>IF(((1+G32-K32-R32-V32+W32+X32+Y32+Z32)/Q32)&gt;0,ROUNDUP(((1+G32-K32-R32-V32+W32+X32+Y32+Z32)/Q32),0),0)</f>
        <v>26</v>
      </c>
      <c r="AE32" s="16">
        <f>1/G32</f>
        <v>1.6666666666666666E-2</v>
      </c>
      <c r="AF32" s="16">
        <f>P32/(K32+P32)</f>
        <v>0.2857142857142857</v>
      </c>
      <c r="AG32" s="13">
        <v>0</v>
      </c>
      <c r="AH32" s="13">
        <v>2</v>
      </c>
      <c r="AI32" s="13">
        <v>1</v>
      </c>
      <c r="AJ32" s="13">
        <v>0</v>
      </c>
      <c r="AK32" s="13">
        <v>0</v>
      </c>
      <c r="AL32" s="13">
        <f t="shared" si="7"/>
        <v>3</v>
      </c>
      <c r="AM32" s="13">
        <v>3</v>
      </c>
      <c r="AN32" s="13">
        <v>2</v>
      </c>
      <c r="AO32" s="13">
        <v>4</v>
      </c>
      <c r="AP32" s="13">
        <v>0</v>
      </c>
      <c r="AQ32" s="13">
        <f t="shared" si="8"/>
        <v>9</v>
      </c>
      <c r="AR32" s="13" t="s">
        <v>59</v>
      </c>
      <c r="AS32" s="13" t="s">
        <v>68</v>
      </c>
      <c r="AT32" s="13" t="s">
        <v>61</v>
      </c>
      <c r="AU32" s="13">
        <v>3</v>
      </c>
      <c r="AV32" s="13">
        <v>2.5</v>
      </c>
      <c r="AW32" s="13">
        <v>1.67</v>
      </c>
      <c r="AX32" s="13">
        <v>1.99</v>
      </c>
      <c r="AY32" s="16">
        <v>0.71660000000000001</v>
      </c>
      <c r="AZ32" s="16">
        <v>0.72919999999999996</v>
      </c>
      <c r="BA32" s="16">
        <v>0.74929999999999997</v>
      </c>
      <c r="BB32" s="13" t="s">
        <v>90</v>
      </c>
      <c r="BC32" s="13" t="s">
        <v>63</v>
      </c>
    </row>
    <row r="33" spans="1:55" x14ac:dyDescent="0.25">
      <c r="A33" s="13" t="s">
        <v>64</v>
      </c>
      <c r="B33" s="13" t="s">
        <v>65</v>
      </c>
      <c r="C33" s="14" t="s">
        <v>75</v>
      </c>
      <c r="D33" s="15">
        <v>7</v>
      </c>
      <c r="E33" s="15" t="s">
        <v>144</v>
      </c>
      <c r="F33" s="13" t="s">
        <v>145</v>
      </c>
      <c r="G33" s="13">
        <v>20</v>
      </c>
      <c r="H33" s="13">
        <v>17</v>
      </c>
      <c r="I33" s="13">
        <v>0</v>
      </c>
      <c r="J33" s="13">
        <v>0</v>
      </c>
      <c r="K33" s="13">
        <f t="shared" si="3"/>
        <v>17</v>
      </c>
      <c r="L33" s="16">
        <f>K33/G33</f>
        <v>0.85</v>
      </c>
      <c r="M33" s="14">
        <v>0.97</v>
      </c>
      <c r="N33" s="13">
        <v>3</v>
      </c>
      <c r="O33" s="13">
        <v>0</v>
      </c>
      <c r="P33" s="13">
        <f t="shared" si="4"/>
        <v>3</v>
      </c>
      <c r="Q33" s="16">
        <v>0.88570000000000004</v>
      </c>
      <c r="R33" s="17">
        <f t="shared" si="5"/>
        <v>2.6571000000000002</v>
      </c>
      <c r="S33" s="13">
        <v>0</v>
      </c>
      <c r="T33" s="13">
        <v>0</v>
      </c>
      <c r="U33" s="13">
        <v>0</v>
      </c>
      <c r="V33" s="17">
        <f t="shared" si="6"/>
        <v>0</v>
      </c>
      <c r="W33" s="13">
        <v>0</v>
      </c>
      <c r="X33" s="13">
        <v>0</v>
      </c>
      <c r="Y33" s="13">
        <v>0</v>
      </c>
      <c r="Z33" s="17">
        <v>0.38666879999999998</v>
      </c>
      <c r="AA33" s="16">
        <f>(K33+R33+V33-W33-X33-Y33-Z33)/G33</f>
        <v>0.96352156</v>
      </c>
      <c r="AB33" s="13">
        <f t="shared" si="9"/>
        <v>0</v>
      </c>
      <c r="AC33" s="13">
        <f>IF(((G33-K33-R33-V33+W33+X33+Y33+Z33)/Q33)&gt;0,ROUNDUP(((G33-K33-R33-V33+W33+X33+Y33+Z33)/Q33),0),0)</f>
        <v>1</v>
      </c>
      <c r="AD33" s="13">
        <f>IF(((1+G33-K33-R33-V33+W33+X33+Y33+Z33)/Q33)&gt;0,ROUNDUP(((1+G33-K33-R33-V33+W33+X33+Y33+Z33)/Q33),0),0)</f>
        <v>2</v>
      </c>
      <c r="AE33" s="16">
        <f>1/G33</f>
        <v>0.05</v>
      </c>
      <c r="AF33" s="16">
        <f>P33/(K33+P33)</f>
        <v>0.15</v>
      </c>
      <c r="AG33" s="13">
        <v>0</v>
      </c>
      <c r="AH33" s="13">
        <v>0</v>
      </c>
      <c r="AI33" s="13">
        <v>0</v>
      </c>
      <c r="AJ33" s="13">
        <v>2</v>
      </c>
      <c r="AK33" s="13">
        <v>1</v>
      </c>
      <c r="AL33" s="13">
        <f t="shared" si="7"/>
        <v>3</v>
      </c>
      <c r="AM33" s="13">
        <v>0</v>
      </c>
      <c r="AN33" s="13">
        <v>0</v>
      </c>
      <c r="AO33" s="13">
        <v>0</v>
      </c>
      <c r="AP33" s="13">
        <v>0</v>
      </c>
      <c r="AQ33" s="13">
        <f t="shared" si="8"/>
        <v>0</v>
      </c>
      <c r="AR33" s="13" t="s">
        <v>59</v>
      </c>
      <c r="AS33" s="13" t="s">
        <v>68</v>
      </c>
      <c r="AT33" s="13" t="s">
        <v>61</v>
      </c>
      <c r="AU33" s="13">
        <v>3</v>
      </c>
      <c r="AV33" s="13">
        <v>1.25</v>
      </c>
      <c r="AW33" s="13">
        <v>0.45</v>
      </c>
      <c r="AX33" s="13">
        <v>1.68</v>
      </c>
      <c r="AY33" s="16">
        <v>0.95240000000000002</v>
      </c>
      <c r="AZ33" s="16">
        <v>0.78569999999999995</v>
      </c>
      <c r="BA33" s="16">
        <v>0.78220000000000001</v>
      </c>
      <c r="BB33" s="13" t="s">
        <v>79</v>
      </c>
      <c r="BC33" s="13" t="s">
        <v>63</v>
      </c>
    </row>
    <row r="34" spans="1:55" x14ac:dyDescent="0.25">
      <c r="A34" s="13" t="s">
        <v>64</v>
      </c>
      <c r="B34" s="13" t="s">
        <v>74</v>
      </c>
      <c r="C34" s="14" t="s">
        <v>75</v>
      </c>
      <c r="D34" s="15">
        <v>5</v>
      </c>
      <c r="E34" s="15" t="s">
        <v>146</v>
      </c>
      <c r="F34" s="13" t="s">
        <v>147</v>
      </c>
      <c r="G34" s="13">
        <v>26</v>
      </c>
      <c r="H34" s="13">
        <v>13</v>
      </c>
      <c r="I34" s="13">
        <v>0</v>
      </c>
      <c r="J34" s="13">
        <v>0</v>
      </c>
      <c r="K34" s="13">
        <f t="shared" si="3"/>
        <v>13</v>
      </c>
      <c r="L34" s="16">
        <f>K34/G34</f>
        <v>0.5</v>
      </c>
      <c r="M34" s="14">
        <v>1.44</v>
      </c>
      <c r="N34" s="13">
        <v>12</v>
      </c>
      <c r="O34" s="13">
        <v>0</v>
      </c>
      <c r="P34" s="13">
        <f t="shared" si="4"/>
        <v>12</v>
      </c>
      <c r="Q34" s="16">
        <v>0.86109999999999998</v>
      </c>
      <c r="R34" s="17">
        <f t="shared" si="5"/>
        <v>10.3332</v>
      </c>
      <c r="S34" s="13">
        <v>1</v>
      </c>
      <c r="T34" s="13">
        <v>0</v>
      </c>
      <c r="U34" s="13">
        <v>0</v>
      </c>
      <c r="V34" s="17">
        <f t="shared" si="6"/>
        <v>0.86109999999999998</v>
      </c>
      <c r="W34" s="13">
        <v>0</v>
      </c>
      <c r="X34" s="13">
        <v>0</v>
      </c>
      <c r="Y34" s="13">
        <v>0</v>
      </c>
      <c r="Z34" s="17">
        <v>1.1498934999999999</v>
      </c>
      <c r="AA34" s="16">
        <f>(K34+R34+V34-W34-X34-Y34-Z34)/G34</f>
        <v>0.8863233269230768</v>
      </c>
      <c r="AB34" s="13">
        <f t="shared" si="9"/>
        <v>0</v>
      </c>
      <c r="AC34" s="13">
        <f>IF(((G34-K34-R34-V34+W34+X34+Y34+Z34)/Q34)&gt;0,ROUNDUP(((G34-K34-R34-V34+W34+X34+Y34+Z34)/Q34),0),0)</f>
        <v>4</v>
      </c>
      <c r="AD34" s="13">
        <f>IF(((1+G34-K34-R34-V34+W34+X34+Y34+Z34)/Q34)&gt;0,ROUNDUP(((1+G34-K34-R34-V34+W34+X34+Y34+Z34)/Q34),0),0)</f>
        <v>5</v>
      </c>
      <c r="AE34" s="16">
        <f>1/G34</f>
        <v>3.8461538461538464E-2</v>
      </c>
      <c r="AF34" s="16">
        <f>P34/(K34+P34)</f>
        <v>0.48</v>
      </c>
      <c r="AG34" s="13">
        <v>0</v>
      </c>
      <c r="AH34" s="13">
        <v>10</v>
      </c>
      <c r="AI34" s="13">
        <v>0</v>
      </c>
      <c r="AJ34" s="13">
        <v>0</v>
      </c>
      <c r="AK34" s="13">
        <v>1</v>
      </c>
      <c r="AL34" s="13">
        <f t="shared" si="7"/>
        <v>11</v>
      </c>
      <c r="AM34" s="13">
        <v>1</v>
      </c>
      <c r="AN34" s="13">
        <v>0</v>
      </c>
      <c r="AO34" s="13">
        <v>0</v>
      </c>
      <c r="AP34" s="13">
        <v>0</v>
      </c>
      <c r="AQ34" s="13">
        <f t="shared" si="8"/>
        <v>1</v>
      </c>
      <c r="AR34" s="13" t="s">
        <v>59</v>
      </c>
      <c r="AS34" s="13" t="s">
        <v>78</v>
      </c>
      <c r="AT34" s="13" t="s">
        <v>61</v>
      </c>
      <c r="AU34" s="13">
        <v>3</v>
      </c>
      <c r="AV34" s="13">
        <v>1.44</v>
      </c>
      <c r="AW34" s="13">
        <v>0.56000000000000005</v>
      </c>
      <c r="AX34" s="13">
        <v>1.55</v>
      </c>
      <c r="AY34" s="16">
        <v>0.86109999999999998</v>
      </c>
      <c r="AZ34" s="16">
        <v>0.88460000000000005</v>
      </c>
      <c r="BA34" s="16">
        <v>0.82099999999999995</v>
      </c>
      <c r="BB34" s="13" t="s">
        <v>118</v>
      </c>
      <c r="BC34" s="13" t="s">
        <v>63</v>
      </c>
    </row>
    <row r="35" spans="1:55" x14ac:dyDescent="0.25">
      <c r="A35" s="13" t="s">
        <v>80</v>
      </c>
      <c r="B35" s="13" t="s">
        <v>132</v>
      </c>
      <c r="C35" s="14" t="s">
        <v>75</v>
      </c>
      <c r="D35" s="15">
        <v>8</v>
      </c>
      <c r="E35" s="15" t="s">
        <v>148</v>
      </c>
      <c r="F35" s="13" t="s">
        <v>149</v>
      </c>
      <c r="G35" s="13">
        <v>60</v>
      </c>
      <c r="H35" s="13">
        <v>47</v>
      </c>
      <c r="I35" s="13">
        <v>0</v>
      </c>
      <c r="J35" s="13">
        <v>0</v>
      </c>
      <c r="K35" s="13">
        <f t="shared" si="3"/>
        <v>47</v>
      </c>
      <c r="L35" s="16">
        <f>K35/G35</f>
        <v>0.78333333333333333</v>
      </c>
      <c r="M35" s="14">
        <v>1.72</v>
      </c>
      <c r="N35" s="13">
        <v>4</v>
      </c>
      <c r="O35" s="13">
        <v>0</v>
      </c>
      <c r="P35" s="13">
        <f t="shared" si="4"/>
        <v>4</v>
      </c>
      <c r="Q35" s="16">
        <v>0.80649999999999999</v>
      </c>
      <c r="R35" s="17">
        <f t="shared" si="5"/>
        <v>3.226</v>
      </c>
      <c r="S35" s="13">
        <v>3</v>
      </c>
      <c r="T35" s="13">
        <v>0</v>
      </c>
      <c r="U35" s="13">
        <v>0</v>
      </c>
      <c r="V35" s="17">
        <f t="shared" si="6"/>
        <v>2.4195000000000002</v>
      </c>
      <c r="W35" s="13">
        <v>2</v>
      </c>
      <c r="X35" s="13">
        <v>0</v>
      </c>
      <c r="Y35" s="13">
        <v>0</v>
      </c>
      <c r="Z35" s="17">
        <v>2.3358512999999999</v>
      </c>
      <c r="AA35" s="16">
        <f>(K35+R35+V35-W35-X35-Y35-Z35)/G35</f>
        <v>0.80516081166666664</v>
      </c>
      <c r="AB35" s="13">
        <f t="shared" si="9"/>
        <v>1</v>
      </c>
      <c r="AC35" s="13">
        <f>IF(((G35-K35-R35-V35+W35+X35+Y35+Z35)/Q35)&gt;0,ROUNDUP(((G35-K35-R35-V35+W35+X35+Y35+Z35)/Q35),0),0)</f>
        <v>15</v>
      </c>
      <c r="AD35" s="13">
        <f>IF(((1+G35-K35-R35-V35+W35+X35+Y35+Z35)/Q35)&gt;0,ROUNDUP(((1+G35-K35-R35-V35+W35+X35+Y35+Z35)/Q35),0),0)</f>
        <v>16</v>
      </c>
      <c r="AE35" s="16">
        <f>1/G35</f>
        <v>1.6666666666666666E-2</v>
      </c>
      <c r="AF35" s="16">
        <f>P35/(K35+P35)</f>
        <v>7.8431372549019607E-2</v>
      </c>
      <c r="AG35" s="13">
        <v>0</v>
      </c>
      <c r="AH35" s="13">
        <v>1</v>
      </c>
      <c r="AI35" s="13">
        <v>0</v>
      </c>
      <c r="AJ35" s="13">
        <v>0</v>
      </c>
      <c r="AK35" s="13">
        <v>0</v>
      </c>
      <c r="AL35" s="13">
        <f t="shared" si="7"/>
        <v>1</v>
      </c>
      <c r="AM35" s="13">
        <v>3</v>
      </c>
      <c r="AN35" s="13">
        <v>0</v>
      </c>
      <c r="AO35" s="13">
        <v>0</v>
      </c>
      <c r="AP35" s="13">
        <v>0</v>
      </c>
      <c r="AQ35" s="13">
        <f t="shared" si="8"/>
        <v>3</v>
      </c>
      <c r="AR35" s="13" t="s">
        <v>59</v>
      </c>
      <c r="AS35" s="13" t="s">
        <v>110</v>
      </c>
      <c r="AT35" s="13" t="s">
        <v>61</v>
      </c>
      <c r="AU35" s="13">
        <v>3</v>
      </c>
      <c r="AV35" s="13">
        <v>1.83</v>
      </c>
      <c r="AW35" s="13">
        <v>1.47</v>
      </c>
      <c r="AX35" s="13">
        <v>1.99</v>
      </c>
      <c r="AY35" s="16">
        <v>0.77270000000000005</v>
      </c>
      <c r="AZ35" s="16">
        <v>0.88890000000000002</v>
      </c>
      <c r="BA35" s="16">
        <v>0.74929999999999997</v>
      </c>
      <c r="BB35" s="13" t="s">
        <v>90</v>
      </c>
      <c r="BC35" s="13" t="s">
        <v>63</v>
      </c>
    </row>
    <row r="36" spans="1:55" x14ac:dyDescent="0.25">
      <c r="A36" s="13" t="s">
        <v>64</v>
      </c>
      <c r="B36" s="13" t="s">
        <v>70</v>
      </c>
      <c r="C36" s="14" t="s">
        <v>91</v>
      </c>
      <c r="D36" s="15">
        <v>5</v>
      </c>
      <c r="E36" s="15" t="s">
        <v>150</v>
      </c>
      <c r="F36" s="13" t="s">
        <v>151</v>
      </c>
      <c r="G36" s="13">
        <v>21</v>
      </c>
      <c r="H36" s="13">
        <v>15</v>
      </c>
      <c r="I36" s="13">
        <v>0</v>
      </c>
      <c r="J36" s="13">
        <v>0</v>
      </c>
      <c r="K36" s="13">
        <f t="shared" si="3"/>
        <v>15</v>
      </c>
      <c r="L36" s="16">
        <f>K36/G36</f>
        <v>0.7142857142857143</v>
      </c>
      <c r="M36" s="14">
        <v>0.8</v>
      </c>
      <c r="N36" s="13">
        <v>9</v>
      </c>
      <c r="O36" s="13">
        <v>0</v>
      </c>
      <c r="P36" s="13">
        <f t="shared" si="4"/>
        <v>9</v>
      </c>
      <c r="Q36" s="16">
        <v>0.88570000000000004</v>
      </c>
      <c r="R36" s="17">
        <f t="shared" si="5"/>
        <v>7.9713000000000003</v>
      </c>
      <c r="S36" s="13">
        <v>0</v>
      </c>
      <c r="T36" s="13">
        <v>0</v>
      </c>
      <c r="U36" s="13">
        <v>0</v>
      </c>
      <c r="V36" s="17">
        <f t="shared" si="6"/>
        <v>0</v>
      </c>
      <c r="W36" s="13">
        <v>4</v>
      </c>
      <c r="X36" s="13">
        <v>0</v>
      </c>
      <c r="Y36" s="13">
        <v>0</v>
      </c>
      <c r="Z36" s="17">
        <v>0.33005279999999998</v>
      </c>
      <c r="AA36" s="16">
        <f>(K36+R36+V36-W36-X36-Y36-Z36)/G36</f>
        <v>0.88767843809523805</v>
      </c>
      <c r="AB36" s="13">
        <f t="shared" si="9"/>
        <v>0</v>
      </c>
      <c r="AC36" s="13">
        <f>IF(((G36-K36-R36-V36+W36+X36+Y36+Z36)/Q36)&gt;0,ROUNDUP(((G36-K36-R36-V36+W36+X36+Y36+Z36)/Q36),0),0)</f>
        <v>3</v>
      </c>
      <c r="AD36" s="13">
        <f>IF(((1+G36-K36-R36-V36+W36+X36+Y36+Z36)/Q36)&gt;0,ROUNDUP(((1+G36-K36-R36-V36+W36+X36+Y36+Z36)/Q36),0),0)</f>
        <v>4</v>
      </c>
      <c r="AE36" s="16">
        <f>1/G36</f>
        <v>4.7619047619047616E-2</v>
      </c>
      <c r="AF36" s="16">
        <f>P36/(K36+P36)</f>
        <v>0.375</v>
      </c>
      <c r="AG36" s="13">
        <v>0</v>
      </c>
      <c r="AH36" s="13">
        <v>3</v>
      </c>
      <c r="AI36" s="13">
        <v>0</v>
      </c>
      <c r="AJ36" s="13">
        <v>0</v>
      </c>
      <c r="AK36" s="13">
        <v>4</v>
      </c>
      <c r="AL36" s="13">
        <f t="shared" si="7"/>
        <v>7</v>
      </c>
      <c r="AM36" s="13">
        <v>2</v>
      </c>
      <c r="AN36" s="13">
        <v>0</v>
      </c>
      <c r="AO36" s="13">
        <v>0</v>
      </c>
      <c r="AP36" s="13">
        <v>0</v>
      </c>
      <c r="AQ36" s="13">
        <f t="shared" si="8"/>
        <v>2</v>
      </c>
      <c r="AR36" s="13" t="s">
        <v>59</v>
      </c>
      <c r="AS36" s="13" t="s">
        <v>73</v>
      </c>
      <c r="AT36" s="13" t="s">
        <v>61</v>
      </c>
      <c r="AU36" s="13">
        <v>7</v>
      </c>
      <c r="AV36" s="13">
        <v>0.86</v>
      </c>
      <c r="AW36" s="13">
        <v>0.38</v>
      </c>
      <c r="AX36" s="13">
        <v>0.77</v>
      </c>
      <c r="AY36" s="16">
        <v>0.92859999999999998</v>
      </c>
      <c r="AZ36" s="16">
        <v>0.89149999999999996</v>
      </c>
      <c r="BA36" s="16">
        <v>0.87470000000000003</v>
      </c>
      <c r="BB36" s="13" t="s">
        <v>94</v>
      </c>
      <c r="BC36" s="13" t="s">
        <v>63</v>
      </c>
    </row>
    <row r="37" spans="1:55" x14ac:dyDescent="0.25">
      <c r="A37" s="13" t="s">
        <v>64</v>
      </c>
      <c r="B37" s="13" t="s">
        <v>70</v>
      </c>
      <c r="C37" s="14" t="s">
        <v>91</v>
      </c>
      <c r="D37" s="15">
        <v>6</v>
      </c>
      <c r="E37" s="15" t="s">
        <v>152</v>
      </c>
      <c r="F37" s="13" t="s">
        <v>153</v>
      </c>
      <c r="G37" s="13">
        <v>19</v>
      </c>
      <c r="H37" s="13">
        <v>14</v>
      </c>
      <c r="I37" s="13">
        <v>0</v>
      </c>
      <c r="J37" s="13">
        <v>1</v>
      </c>
      <c r="K37" s="13">
        <f t="shared" si="3"/>
        <v>13</v>
      </c>
      <c r="L37" s="16">
        <f>K37/G37</f>
        <v>0.68421052631578949</v>
      </c>
      <c r="M37" s="14">
        <v>0.8</v>
      </c>
      <c r="N37" s="13">
        <v>9</v>
      </c>
      <c r="O37" s="13">
        <v>0</v>
      </c>
      <c r="P37" s="13">
        <f t="shared" si="4"/>
        <v>9</v>
      </c>
      <c r="Q37" s="16">
        <v>0.7</v>
      </c>
      <c r="R37" s="17">
        <f t="shared" si="5"/>
        <v>6.3</v>
      </c>
      <c r="S37" s="13">
        <v>0</v>
      </c>
      <c r="T37" s="13">
        <v>0</v>
      </c>
      <c r="U37" s="13">
        <v>0</v>
      </c>
      <c r="V37" s="17">
        <f t="shared" si="6"/>
        <v>0</v>
      </c>
      <c r="W37" s="13">
        <v>2</v>
      </c>
      <c r="X37" s="13">
        <v>0</v>
      </c>
      <c r="Y37" s="13">
        <v>0</v>
      </c>
      <c r="Z37" s="17">
        <v>0.3653634</v>
      </c>
      <c r="AA37" s="16">
        <f>(K37+R37+V37-W37-X37-Y37-Z37)/G37</f>
        <v>0.8912966631578948</v>
      </c>
      <c r="AB37" s="13">
        <f t="shared" si="9"/>
        <v>0</v>
      </c>
      <c r="AC37" s="13">
        <f>IF(((G37-K37-R37-V37+W37+X37+Y37+Z37)/Q37)&gt;0,ROUNDUP(((G37-K37-R37-V37+W37+X37+Y37+Z37)/Q37),0),0)</f>
        <v>3</v>
      </c>
      <c r="AD37" s="13">
        <f>IF(((1+G37-K37-R37-V37+W37+X37+Y37+Z37)/Q37)&gt;0,ROUNDUP(((1+G37-K37-R37-V37+W37+X37+Y37+Z37)/Q37),0),0)</f>
        <v>5</v>
      </c>
      <c r="AE37" s="16">
        <f>1/G37</f>
        <v>5.2631578947368418E-2</v>
      </c>
      <c r="AF37" s="16">
        <f>P37/(K37+P37)</f>
        <v>0.40909090909090912</v>
      </c>
      <c r="AG37" s="13">
        <v>0</v>
      </c>
      <c r="AH37" s="13">
        <v>1</v>
      </c>
      <c r="AI37" s="13">
        <v>0</v>
      </c>
      <c r="AJ37" s="13">
        <v>2</v>
      </c>
      <c r="AK37" s="13">
        <v>4</v>
      </c>
      <c r="AL37" s="13">
        <f t="shared" si="7"/>
        <v>7</v>
      </c>
      <c r="AM37" s="13">
        <v>2</v>
      </c>
      <c r="AN37" s="13">
        <v>0</v>
      </c>
      <c r="AO37" s="13">
        <v>0</v>
      </c>
      <c r="AP37" s="13">
        <v>0</v>
      </c>
      <c r="AQ37" s="13">
        <f t="shared" si="8"/>
        <v>2</v>
      </c>
      <c r="AR37" s="13" t="s">
        <v>59</v>
      </c>
      <c r="AS37" s="13" t="s">
        <v>73</v>
      </c>
      <c r="AT37" s="13" t="s">
        <v>61</v>
      </c>
      <c r="AU37" s="13">
        <v>7</v>
      </c>
      <c r="AV37" s="13">
        <v>0.85</v>
      </c>
      <c r="AW37" s="13">
        <v>0.52</v>
      </c>
      <c r="AX37" s="13">
        <v>0.82</v>
      </c>
      <c r="AY37" s="16">
        <v>0.68569999999999998</v>
      </c>
      <c r="AZ37" s="16">
        <v>0.9153</v>
      </c>
      <c r="BA37" s="16">
        <v>0.85440000000000005</v>
      </c>
      <c r="BB37" s="13" t="s">
        <v>102</v>
      </c>
      <c r="BC37" s="13" t="s">
        <v>63</v>
      </c>
    </row>
    <row r="38" spans="1:55" x14ac:dyDescent="0.25">
      <c r="A38" s="13" t="s">
        <v>54</v>
      </c>
      <c r="B38" s="13" t="s">
        <v>154</v>
      </c>
      <c r="C38" s="14" t="s">
        <v>91</v>
      </c>
      <c r="D38" s="15">
        <v>6</v>
      </c>
      <c r="E38" s="15" t="s">
        <v>155</v>
      </c>
      <c r="F38" s="13" t="s">
        <v>156</v>
      </c>
      <c r="G38" s="13">
        <v>20</v>
      </c>
      <c r="H38" s="13">
        <v>16</v>
      </c>
      <c r="I38" s="13">
        <v>0</v>
      </c>
      <c r="J38" s="13">
        <v>0</v>
      </c>
      <c r="K38" s="13">
        <f t="shared" si="3"/>
        <v>16</v>
      </c>
      <c r="L38" s="16">
        <f>K38/G38</f>
        <v>0.8</v>
      </c>
      <c r="M38" s="14">
        <v>1.07</v>
      </c>
      <c r="N38" s="13">
        <v>6</v>
      </c>
      <c r="O38" s="13">
        <v>0</v>
      </c>
      <c r="P38" s="13">
        <f t="shared" si="4"/>
        <v>6</v>
      </c>
      <c r="Q38" s="16">
        <v>0.81579999999999997</v>
      </c>
      <c r="R38" s="17">
        <f t="shared" si="5"/>
        <v>4.8948</v>
      </c>
      <c r="S38" s="13">
        <v>1</v>
      </c>
      <c r="T38" s="13">
        <v>0</v>
      </c>
      <c r="U38" s="13">
        <v>0</v>
      </c>
      <c r="V38" s="17">
        <f t="shared" si="6"/>
        <v>0.81579999999999997</v>
      </c>
      <c r="W38" s="13">
        <v>3</v>
      </c>
      <c r="X38" s="13">
        <v>0</v>
      </c>
      <c r="Y38" s="13">
        <v>0</v>
      </c>
      <c r="Z38" s="17">
        <v>0.90681089999999998</v>
      </c>
      <c r="AA38" s="16">
        <f>(K38+R38+V38-W38-X38-Y38-Z38)/G38</f>
        <v>0.89018945500000002</v>
      </c>
      <c r="AB38" s="13">
        <f t="shared" si="9"/>
        <v>0</v>
      </c>
      <c r="AC38" s="13">
        <f>IF(((G38-K38-R38-V38+W38+X38+Y38+Z38)/Q38)&gt;0,ROUNDUP(((G38-K38-R38-V38+W38+X38+Y38+Z38)/Q38),0),0)</f>
        <v>3</v>
      </c>
      <c r="AD38" s="13">
        <f>IF(((1+G38-K38-R38-V38+W38+X38+Y38+Z38)/Q38)&gt;0,ROUNDUP(((1+G38-K38-R38-V38+W38+X38+Y38+Z38)/Q38),0),0)</f>
        <v>4</v>
      </c>
      <c r="AE38" s="16">
        <f>1/G38</f>
        <v>0.05</v>
      </c>
      <c r="AF38" s="16">
        <f>P38/(K38+P38)</f>
        <v>0.27272727272727271</v>
      </c>
      <c r="AG38" s="13">
        <v>0</v>
      </c>
      <c r="AH38" s="13">
        <v>6</v>
      </c>
      <c r="AI38" s="13">
        <v>0</v>
      </c>
      <c r="AJ38" s="13">
        <v>0</v>
      </c>
      <c r="AK38" s="13">
        <v>0</v>
      </c>
      <c r="AL38" s="13">
        <f t="shared" si="7"/>
        <v>6</v>
      </c>
      <c r="AM38" s="13">
        <v>0</v>
      </c>
      <c r="AN38" s="13">
        <v>0</v>
      </c>
      <c r="AO38" s="13">
        <v>0</v>
      </c>
      <c r="AP38" s="13">
        <v>0</v>
      </c>
      <c r="AQ38" s="13">
        <f t="shared" si="8"/>
        <v>0</v>
      </c>
      <c r="AR38" s="13" t="s">
        <v>59</v>
      </c>
      <c r="AS38" s="13" t="s">
        <v>60</v>
      </c>
      <c r="AT38" s="13" t="s">
        <v>61</v>
      </c>
      <c r="AU38" s="13">
        <v>7</v>
      </c>
      <c r="AV38" s="13">
        <v>1.27</v>
      </c>
      <c r="AW38" s="13">
        <v>0.85</v>
      </c>
      <c r="AX38" s="13">
        <v>0.82</v>
      </c>
      <c r="AY38" s="16">
        <v>0.8</v>
      </c>
      <c r="AZ38" s="16">
        <v>0.83330000000000004</v>
      </c>
      <c r="BA38" s="16">
        <v>0.85440000000000005</v>
      </c>
      <c r="BB38" s="13" t="s">
        <v>102</v>
      </c>
      <c r="BC38" s="13" t="s">
        <v>63</v>
      </c>
    </row>
    <row r="39" spans="1:55" x14ac:dyDescent="0.25">
      <c r="A39" s="13" t="s">
        <v>54</v>
      </c>
      <c r="B39" s="13" t="s">
        <v>157</v>
      </c>
      <c r="C39" s="14" t="s">
        <v>75</v>
      </c>
      <c r="D39" s="15">
        <v>6</v>
      </c>
      <c r="E39" s="15" t="s">
        <v>158</v>
      </c>
      <c r="F39" s="13" t="s">
        <v>159</v>
      </c>
      <c r="G39" s="13">
        <v>26</v>
      </c>
      <c r="H39" s="13">
        <v>19</v>
      </c>
      <c r="I39" s="13">
        <v>0</v>
      </c>
      <c r="J39" s="13">
        <v>1</v>
      </c>
      <c r="K39" s="13">
        <f t="shared" si="3"/>
        <v>18</v>
      </c>
      <c r="L39" s="16">
        <f>K39/G39</f>
        <v>0.69230769230769229</v>
      </c>
      <c r="M39" s="14">
        <v>1.6</v>
      </c>
      <c r="N39" s="13">
        <v>3</v>
      </c>
      <c r="O39" s="13">
        <v>0</v>
      </c>
      <c r="P39" s="13">
        <f t="shared" si="4"/>
        <v>3</v>
      </c>
      <c r="Q39" s="16">
        <v>0.86209999999999998</v>
      </c>
      <c r="R39" s="17">
        <f t="shared" si="5"/>
        <v>2.5863</v>
      </c>
      <c r="S39" s="13">
        <v>0</v>
      </c>
      <c r="T39" s="13">
        <v>0</v>
      </c>
      <c r="U39" s="13">
        <v>0</v>
      </c>
      <c r="V39" s="17">
        <f t="shared" si="6"/>
        <v>0</v>
      </c>
      <c r="W39" s="13">
        <v>1</v>
      </c>
      <c r="X39" s="13">
        <v>0</v>
      </c>
      <c r="Y39" s="13">
        <v>0</v>
      </c>
      <c r="Z39" s="17">
        <v>0.7959041</v>
      </c>
      <c r="AA39" s="16">
        <f>(K39+R39+V39-W39-X39-Y39-Z39)/G39</f>
        <v>0.72270753461538462</v>
      </c>
      <c r="AB39" s="13">
        <f t="shared" si="9"/>
        <v>3</v>
      </c>
      <c r="AC39" s="13">
        <f>IF(((G39-K39-R39-V39+W39+X39+Y39+Z39)/Q39)&gt;0,ROUNDUP(((G39-K39-R39-V39+W39+X39+Y39+Z39)/Q39),0),0)</f>
        <v>9</v>
      </c>
      <c r="AD39" s="13">
        <f>IF(((1+G39-K39-R39-V39+W39+X39+Y39+Z39)/Q39)&gt;0,ROUNDUP(((1+G39-K39-R39-V39+W39+X39+Y39+Z39)/Q39),0),0)</f>
        <v>10</v>
      </c>
      <c r="AE39" s="16">
        <f>1/G39</f>
        <v>3.8461538461538464E-2</v>
      </c>
      <c r="AF39" s="16">
        <f>P39/(K39+P39)</f>
        <v>0.14285714285714285</v>
      </c>
      <c r="AG39" s="13">
        <v>0</v>
      </c>
      <c r="AH39" s="13">
        <v>3</v>
      </c>
      <c r="AI39" s="13">
        <v>0</v>
      </c>
      <c r="AJ39" s="13">
        <v>0</v>
      </c>
      <c r="AK39" s="13">
        <v>0</v>
      </c>
      <c r="AL39" s="13">
        <f t="shared" si="7"/>
        <v>3</v>
      </c>
      <c r="AM39" s="13">
        <v>0</v>
      </c>
      <c r="AN39" s="13">
        <v>0</v>
      </c>
      <c r="AO39" s="13">
        <v>0</v>
      </c>
      <c r="AP39" s="13">
        <v>0</v>
      </c>
      <c r="AQ39" s="13">
        <f t="shared" si="8"/>
        <v>0</v>
      </c>
      <c r="AR39" s="13" t="s">
        <v>59</v>
      </c>
      <c r="AS39" s="13" t="s">
        <v>89</v>
      </c>
      <c r="AT39" s="13" t="s">
        <v>61</v>
      </c>
      <c r="AU39" s="13">
        <v>3</v>
      </c>
      <c r="AV39" s="13">
        <v>1.62</v>
      </c>
      <c r="AW39" s="13">
        <v>0.93</v>
      </c>
      <c r="AX39" s="13">
        <v>1.77</v>
      </c>
      <c r="AY39" s="16">
        <v>0.85189999999999999</v>
      </c>
      <c r="AZ39" s="16">
        <v>0.85029999999999994</v>
      </c>
      <c r="BA39" s="16">
        <v>0.76239999999999997</v>
      </c>
      <c r="BB39" s="13" t="s">
        <v>85</v>
      </c>
      <c r="BC39" s="13" t="s">
        <v>63</v>
      </c>
    </row>
    <row r="40" spans="1:55" x14ac:dyDescent="0.25">
      <c r="A40" s="13" t="s">
        <v>64</v>
      </c>
      <c r="B40" s="13" t="s">
        <v>74</v>
      </c>
      <c r="C40" s="14" t="s">
        <v>75</v>
      </c>
      <c r="D40" s="15">
        <v>5</v>
      </c>
      <c r="E40" s="15" t="s">
        <v>160</v>
      </c>
      <c r="F40" s="13" t="s">
        <v>161</v>
      </c>
      <c r="G40" s="13">
        <v>21</v>
      </c>
      <c r="H40" s="13">
        <v>14</v>
      </c>
      <c r="I40" s="13">
        <v>0</v>
      </c>
      <c r="J40" s="13">
        <v>0</v>
      </c>
      <c r="K40" s="13">
        <f t="shared" si="3"/>
        <v>14</v>
      </c>
      <c r="L40" s="16">
        <f>K40/G40</f>
        <v>0.66666666666666663</v>
      </c>
      <c r="M40" s="14">
        <v>1.6</v>
      </c>
      <c r="N40" s="13">
        <v>0</v>
      </c>
      <c r="O40" s="13">
        <v>0</v>
      </c>
      <c r="P40" s="13">
        <f t="shared" si="4"/>
        <v>0</v>
      </c>
      <c r="Q40" s="16">
        <v>0.9375</v>
      </c>
      <c r="R40" s="17">
        <f t="shared" si="5"/>
        <v>0</v>
      </c>
      <c r="S40" s="13">
        <v>0</v>
      </c>
      <c r="T40" s="13">
        <v>0</v>
      </c>
      <c r="U40" s="13">
        <v>0</v>
      </c>
      <c r="V40" s="17">
        <f t="shared" si="6"/>
        <v>0</v>
      </c>
      <c r="W40" s="13">
        <v>1</v>
      </c>
      <c r="X40" s="13">
        <v>0</v>
      </c>
      <c r="Y40" s="13">
        <v>0</v>
      </c>
      <c r="Z40" s="17">
        <v>0.54823569999999999</v>
      </c>
      <c r="AA40" s="16">
        <f>(K40+R40+V40-W40-X40-Y40-Z40)/G40</f>
        <v>0.59294115714285722</v>
      </c>
      <c r="AB40" s="13">
        <f t="shared" si="9"/>
        <v>5</v>
      </c>
      <c r="AC40" s="13">
        <f>IF(((G40-K40-R40-V40+W40+X40+Y40+Z40)/Q40)&gt;0,ROUNDUP(((G40-K40-R40-V40+W40+X40+Y40+Z40)/Q40),0),0)</f>
        <v>10</v>
      </c>
      <c r="AD40" s="13">
        <f>IF(((1+G40-K40-R40-V40+W40+X40+Y40+Z40)/Q40)&gt;0,ROUNDUP(((1+G40-K40-R40-V40+W40+X40+Y40+Z40)/Q40),0),0)</f>
        <v>11</v>
      </c>
      <c r="AE40" s="16">
        <f>1/G40</f>
        <v>4.7619047619047616E-2</v>
      </c>
      <c r="AF40" s="16">
        <f>P40/(K40+P40)</f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f t="shared" si="7"/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f t="shared" si="8"/>
        <v>0</v>
      </c>
      <c r="AR40" s="13" t="s">
        <v>59</v>
      </c>
      <c r="AS40" s="13" t="s">
        <v>78</v>
      </c>
      <c r="AT40" s="13" t="s">
        <v>61</v>
      </c>
      <c r="AU40" s="13">
        <v>3</v>
      </c>
      <c r="AV40" s="13">
        <v>1.69</v>
      </c>
      <c r="AW40" s="13">
        <v>0.56000000000000005</v>
      </c>
      <c r="AX40" s="13">
        <v>1.55</v>
      </c>
      <c r="AY40" s="16">
        <v>0.93330000000000002</v>
      </c>
      <c r="AZ40" s="16">
        <v>0.88460000000000005</v>
      </c>
      <c r="BA40" s="16">
        <v>0.82099999999999995</v>
      </c>
      <c r="BB40" s="13" t="s">
        <v>118</v>
      </c>
      <c r="BC40" s="13" t="s">
        <v>63</v>
      </c>
    </row>
    <row r="41" spans="1:55" x14ac:dyDescent="0.25">
      <c r="A41" s="13" t="s">
        <v>64</v>
      </c>
      <c r="B41" s="13" t="s">
        <v>70</v>
      </c>
      <c r="C41" s="14" t="s">
        <v>75</v>
      </c>
      <c r="D41" s="15">
        <v>5</v>
      </c>
      <c r="E41" s="15" t="s">
        <v>162</v>
      </c>
      <c r="F41" s="13" t="s">
        <v>163</v>
      </c>
      <c r="G41" s="13">
        <v>31</v>
      </c>
      <c r="H41" s="13">
        <v>16</v>
      </c>
      <c r="I41" s="13">
        <v>0</v>
      </c>
      <c r="J41" s="13">
        <v>0</v>
      </c>
      <c r="K41" s="13">
        <f t="shared" si="3"/>
        <v>16</v>
      </c>
      <c r="L41" s="16">
        <f>K41/G41</f>
        <v>0.5161290322580645</v>
      </c>
      <c r="M41" s="14">
        <v>1.99</v>
      </c>
      <c r="N41" s="13">
        <v>6</v>
      </c>
      <c r="O41" s="13">
        <v>0</v>
      </c>
      <c r="P41" s="13">
        <f t="shared" si="4"/>
        <v>6</v>
      </c>
      <c r="Q41" s="16">
        <v>0.70269999999999999</v>
      </c>
      <c r="R41" s="17">
        <f t="shared" si="5"/>
        <v>4.2161999999999997</v>
      </c>
      <c r="S41" s="13">
        <v>1</v>
      </c>
      <c r="T41" s="13">
        <v>0</v>
      </c>
      <c r="U41" s="13">
        <v>0</v>
      </c>
      <c r="V41" s="17">
        <f t="shared" si="6"/>
        <v>0.70269999999999999</v>
      </c>
      <c r="W41" s="13">
        <v>2</v>
      </c>
      <c r="X41" s="13">
        <v>0</v>
      </c>
      <c r="Y41" s="13">
        <v>0</v>
      </c>
      <c r="Z41" s="17">
        <v>1.4494125</v>
      </c>
      <c r="AA41" s="16">
        <f>(K41+R41+V41-W41-X41-Y41-Z41)/G41</f>
        <v>0.56353185483870971</v>
      </c>
      <c r="AB41" s="13">
        <f t="shared" si="9"/>
        <v>11</v>
      </c>
      <c r="AC41" s="13">
        <f>IF(((G41-K41-R41-V41+W41+X41+Y41+Z41)/Q41)&gt;0,ROUNDUP(((G41-K41-R41-V41+W41+X41+Y41+Z41)/Q41),0),0)</f>
        <v>20</v>
      </c>
      <c r="AD41" s="13">
        <f>IF(((1+G41-K41-R41-V41+W41+X41+Y41+Z41)/Q41)&gt;0,ROUNDUP(((1+G41-K41-R41-V41+W41+X41+Y41+Z41)/Q41),0),0)</f>
        <v>21</v>
      </c>
      <c r="AE41" s="16">
        <f>1/G41</f>
        <v>3.2258064516129031E-2</v>
      </c>
      <c r="AF41" s="16">
        <f>P41/(K41+P41)</f>
        <v>0.27272727272727271</v>
      </c>
      <c r="AG41" s="13">
        <v>0</v>
      </c>
      <c r="AH41" s="13">
        <v>2</v>
      </c>
      <c r="AI41" s="13">
        <v>0</v>
      </c>
      <c r="AJ41" s="13">
        <v>0</v>
      </c>
      <c r="AK41" s="13">
        <v>4</v>
      </c>
      <c r="AL41" s="13">
        <f t="shared" si="7"/>
        <v>6</v>
      </c>
      <c r="AM41" s="13">
        <v>0</v>
      </c>
      <c r="AN41" s="13">
        <v>0</v>
      </c>
      <c r="AO41" s="13">
        <v>0</v>
      </c>
      <c r="AP41" s="13">
        <v>0</v>
      </c>
      <c r="AQ41" s="13">
        <f t="shared" si="8"/>
        <v>0</v>
      </c>
      <c r="AR41" s="13" t="s">
        <v>59</v>
      </c>
      <c r="AS41" s="13" t="s">
        <v>73</v>
      </c>
      <c r="AT41" s="13" t="s">
        <v>61</v>
      </c>
      <c r="AU41" s="13">
        <v>3</v>
      </c>
      <c r="AV41" s="13">
        <v>2.02</v>
      </c>
      <c r="AW41" s="13">
        <v>0.56000000000000005</v>
      </c>
      <c r="AX41" s="13">
        <v>1.55</v>
      </c>
      <c r="AY41" s="16">
        <v>0.69440000000000002</v>
      </c>
      <c r="AZ41" s="16">
        <v>0.88460000000000005</v>
      </c>
      <c r="BA41" s="16">
        <v>0.82099999999999995</v>
      </c>
      <c r="BB41" s="13" t="s">
        <v>118</v>
      </c>
      <c r="BC41" s="13" t="s">
        <v>63</v>
      </c>
    </row>
    <row r="42" spans="1:55" x14ac:dyDescent="0.25">
      <c r="A42" s="13" t="s">
        <v>64</v>
      </c>
      <c r="B42" s="13" t="s">
        <v>65</v>
      </c>
      <c r="C42" s="14" t="s">
        <v>75</v>
      </c>
      <c r="D42" s="15">
        <v>8</v>
      </c>
      <c r="E42" s="15" t="s">
        <v>164</v>
      </c>
      <c r="F42" s="13" t="s">
        <v>165</v>
      </c>
      <c r="G42" s="13">
        <v>39</v>
      </c>
      <c r="H42" s="13">
        <v>24</v>
      </c>
      <c r="I42" s="13">
        <v>0</v>
      </c>
      <c r="J42" s="13">
        <v>0</v>
      </c>
      <c r="K42" s="13">
        <f t="shared" si="3"/>
        <v>24</v>
      </c>
      <c r="L42" s="16">
        <f>K42/G42</f>
        <v>0.61538461538461542</v>
      </c>
      <c r="M42" s="14">
        <v>1.78</v>
      </c>
      <c r="N42" s="13">
        <v>4</v>
      </c>
      <c r="O42" s="13">
        <v>0</v>
      </c>
      <c r="P42" s="13">
        <f t="shared" si="4"/>
        <v>4</v>
      </c>
      <c r="Q42" s="16">
        <v>0.78569999999999995</v>
      </c>
      <c r="R42" s="17">
        <f t="shared" si="5"/>
        <v>3.1427999999999998</v>
      </c>
      <c r="S42" s="13">
        <v>2</v>
      </c>
      <c r="T42" s="13">
        <v>0</v>
      </c>
      <c r="U42" s="13">
        <v>0</v>
      </c>
      <c r="V42" s="17">
        <f t="shared" si="6"/>
        <v>1.5713999999999999</v>
      </c>
      <c r="W42" s="13">
        <v>1</v>
      </c>
      <c r="X42" s="13">
        <v>0</v>
      </c>
      <c r="Y42" s="13">
        <v>0</v>
      </c>
      <c r="Z42" s="17">
        <v>1.876166</v>
      </c>
      <c r="AA42" s="16">
        <f>(K42+R42+V42-W42-X42-Y42-Z42)/G42</f>
        <v>0.6625136923076923</v>
      </c>
      <c r="AB42" s="13">
        <f t="shared" si="9"/>
        <v>8</v>
      </c>
      <c r="AC42" s="13">
        <f>IF(((G42-K42-R42-V42+W42+X42+Y42+Z42)/Q42)&gt;0,ROUNDUP(((G42-K42-R42-V42+W42+X42+Y42+Z42)/Q42),0),0)</f>
        <v>17</v>
      </c>
      <c r="AD42" s="13">
        <f>IF(((1+G42-K42-R42-V42+W42+X42+Y42+Z42)/Q42)&gt;0,ROUNDUP(((1+G42-K42-R42-V42+W42+X42+Y42+Z42)/Q42),0),0)</f>
        <v>19</v>
      </c>
      <c r="AE42" s="16">
        <f>1/G42</f>
        <v>2.564102564102564E-2</v>
      </c>
      <c r="AF42" s="16">
        <f>P42/(K42+P42)</f>
        <v>0.14285714285714285</v>
      </c>
      <c r="AG42" s="13">
        <v>0</v>
      </c>
      <c r="AH42" s="13">
        <v>1</v>
      </c>
      <c r="AI42" s="13">
        <v>0</v>
      </c>
      <c r="AJ42" s="13">
        <v>1</v>
      </c>
      <c r="AK42" s="13">
        <v>0</v>
      </c>
      <c r="AL42" s="13">
        <f t="shared" si="7"/>
        <v>2</v>
      </c>
      <c r="AM42" s="13">
        <v>2</v>
      </c>
      <c r="AN42" s="13">
        <v>0</v>
      </c>
      <c r="AO42" s="13">
        <v>0</v>
      </c>
      <c r="AP42" s="13">
        <v>0</v>
      </c>
      <c r="AQ42" s="13">
        <f t="shared" si="8"/>
        <v>2</v>
      </c>
      <c r="AR42" s="13" t="s">
        <v>59</v>
      </c>
      <c r="AS42" s="13" t="s">
        <v>68</v>
      </c>
      <c r="AT42" s="13" t="s">
        <v>61</v>
      </c>
      <c r="AU42" s="13">
        <v>3</v>
      </c>
      <c r="AV42" s="13">
        <v>2.2400000000000002</v>
      </c>
      <c r="AW42" s="13">
        <v>0.99</v>
      </c>
      <c r="AX42" s="13">
        <v>1.99</v>
      </c>
      <c r="AY42" s="16">
        <v>0.75</v>
      </c>
      <c r="AZ42" s="16">
        <v>0.85709999999999997</v>
      </c>
      <c r="BA42" s="16">
        <v>0.74929999999999997</v>
      </c>
      <c r="BB42" s="13" t="s">
        <v>90</v>
      </c>
      <c r="BC42" s="13" t="s">
        <v>63</v>
      </c>
    </row>
    <row r="43" spans="1:55" x14ac:dyDescent="0.25">
      <c r="A43" s="13" t="s">
        <v>54</v>
      </c>
      <c r="B43" s="13" t="s">
        <v>166</v>
      </c>
      <c r="C43" s="14" t="s">
        <v>75</v>
      </c>
      <c r="D43" s="15">
        <v>7</v>
      </c>
      <c r="E43" s="15" t="s">
        <v>167</v>
      </c>
      <c r="F43" s="13" t="s">
        <v>168</v>
      </c>
      <c r="G43" s="13">
        <v>24</v>
      </c>
      <c r="H43" s="13">
        <v>17</v>
      </c>
      <c r="I43" s="13">
        <v>0</v>
      </c>
      <c r="J43" s="13">
        <v>0</v>
      </c>
      <c r="K43" s="13">
        <f t="shared" si="3"/>
        <v>17</v>
      </c>
      <c r="L43" s="16">
        <f>K43/G43</f>
        <v>0.70833333333333337</v>
      </c>
      <c r="M43" s="14">
        <v>2.2000000000000002</v>
      </c>
      <c r="N43" s="13">
        <v>7</v>
      </c>
      <c r="O43" s="13">
        <v>0</v>
      </c>
      <c r="P43" s="13">
        <f t="shared" si="4"/>
        <v>7</v>
      </c>
      <c r="Q43" s="16">
        <v>0.72219999999999995</v>
      </c>
      <c r="R43" s="17">
        <f t="shared" si="5"/>
        <v>5.0553999999999997</v>
      </c>
      <c r="S43" s="13">
        <v>0</v>
      </c>
      <c r="T43" s="13">
        <v>0</v>
      </c>
      <c r="U43" s="13">
        <v>0</v>
      </c>
      <c r="V43" s="17">
        <f t="shared" si="6"/>
        <v>0</v>
      </c>
      <c r="W43" s="13">
        <v>0</v>
      </c>
      <c r="X43" s="13">
        <v>0</v>
      </c>
      <c r="Y43" s="13">
        <v>0</v>
      </c>
      <c r="Z43" s="17">
        <v>1.9312062000000001</v>
      </c>
      <c r="AA43" s="16">
        <f>(K43+R43+V43-W43-X43-Y43-Z43)/G43</f>
        <v>0.83850807500000002</v>
      </c>
      <c r="AB43" s="13">
        <f t="shared" si="9"/>
        <v>0</v>
      </c>
      <c r="AC43" s="13">
        <f>IF(((G43-K43-R43-V43+W43+X43+Y43+Z43)/Q43)&gt;0,ROUNDUP(((G43-K43-R43-V43+W43+X43+Y43+Z43)/Q43),0),0)</f>
        <v>6</v>
      </c>
      <c r="AD43" s="13">
        <f>IF(((1+G43-K43-R43-V43+W43+X43+Y43+Z43)/Q43)&gt;0,ROUNDUP(((1+G43-K43-R43-V43+W43+X43+Y43+Z43)/Q43),0),0)</f>
        <v>7</v>
      </c>
      <c r="AE43" s="16">
        <f>1/G43</f>
        <v>4.1666666666666664E-2</v>
      </c>
      <c r="AF43" s="16">
        <f>P43/(K43+P43)</f>
        <v>0.29166666666666669</v>
      </c>
      <c r="AG43" s="13">
        <v>0</v>
      </c>
      <c r="AH43" s="13">
        <v>4</v>
      </c>
      <c r="AI43" s="13">
        <v>0</v>
      </c>
      <c r="AJ43" s="13">
        <v>3</v>
      </c>
      <c r="AK43" s="13">
        <v>0</v>
      </c>
      <c r="AL43" s="13">
        <f t="shared" si="7"/>
        <v>7</v>
      </c>
      <c r="AM43" s="13">
        <v>0</v>
      </c>
      <c r="AN43" s="13">
        <v>0</v>
      </c>
      <c r="AO43" s="13">
        <v>0</v>
      </c>
      <c r="AP43" s="13">
        <v>0</v>
      </c>
      <c r="AQ43" s="13">
        <f t="shared" si="8"/>
        <v>0</v>
      </c>
      <c r="AR43" s="13" t="s">
        <v>59</v>
      </c>
      <c r="AS43" s="13" t="s">
        <v>60</v>
      </c>
      <c r="AT43" s="13" t="s">
        <v>61</v>
      </c>
      <c r="AU43" s="13">
        <v>3</v>
      </c>
      <c r="AV43" s="13">
        <v>2.2000000000000002</v>
      </c>
      <c r="AW43" s="13">
        <v>1.04</v>
      </c>
      <c r="AX43" s="13">
        <v>1.68</v>
      </c>
      <c r="AY43" s="16">
        <v>0.7429</v>
      </c>
      <c r="AZ43" s="16">
        <v>0.83960000000000001</v>
      </c>
      <c r="BA43" s="16">
        <v>0.78220000000000001</v>
      </c>
      <c r="BB43" s="13" t="s">
        <v>79</v>
      </c>
      <c r="BC43" s="13" t="s">
        <v>63</v>
      </c>
    </row>
    <row r="44" spans="1:55" x14ac:dyDescent="0.25">
      <c r="A44" s="13" t="s">
        <v>80</v>
      </c>
      <c r="B44" s="13" t="s">
        <v>115</v>
      </c>
      <c r="C44" s="14" t="s">
        <v>75</v>
      </c>
      <c r="D44" s="15">
        <v>5</v>
      </c>
      <c r="E44" s="15" t="s">
        <v>169</v>
      </c>
      <c r="F44" s="13" t="s">
        <v>170</v>
      </c>
      <c r="G44" s="13">
        <v>18</v>
      </c>
      <c r="H44" s="13">
        <v>10</v>
      </c>
      <c r="I44" s="13">
        <v>0</v>
      </c>
      <c r="J44" s="13">
        <v>0</v>
      </c>
      <c r="K44" s="13">
        <f t="shared" si="3"/>
        <v>10</v>
      </c>
      <c r="L44" s="16">
        <f>K44/G44</f>
        <v>0.55555555555555558</v>
      </c>
      <c r="M44" s="14">
        <v>1.34</v>
      </c>
      <c r="N44" s="13">
        <v>5</v>
      </c>
      <c r="O44" s="13">
        <v>0</v>
      </c>
      <c r="P44" s="13">
        <f t="shared" si="4"/>
        <v>5</v>
      </c>
      <c r="Q44" s="16">
        <v>0.92859999999999998</v>
      </c>
      <c r="R44" s="17">
        <f t="shared" si="5"/>
        <v>4.6429999999999998</v>
      </c>
      <c r="S44" s="13">
        <v>0</v>
      </c>
      <c r="T44" s="13">
        <v>0</v>
      </c>
      <c r="U44" s="13">
        <v>0</v>
      </c>
      <c r="V44" s="17">
        <f t="shared" si="6"/>
        <v>0</v>
      </c>
      <c r="W44" s="13">
        <v>0</v>
      </c>
      <c r="X44" s="13">
        <v>0</v>
      </c>
      <c r="Y44" s="13">
        <v>0</v>
      </c>
      <c r="Z44" s="17">
        <v>0.38068669999999999</v>
      </c>
      <c r="AA44" s="16">
        <f>(K44+R44+V44-W44-X44-Y44-Z44)/G44</f>
        <v>0.79235073888888896</v>
      </c>
      <c r="AB44" s="13">
        <f t="shared" si="9"/>
        <v>1</v>
      </c>
      <c r="AC44" s="13">
        <f>IF(((G44-K44-R44-V44+W44+X44+Y44+Z44)/Q44)&gt;0,ROUNDUP(((G44-K44-R44-V44+W44+X44+Y44+Z44)/Q44),0),0)</f>
        <v>5</v>
      </c>
      <c r="AD44" s="13">
        <f>IF(((1+G44-K44-R44-V44+W44+X44+Y44+Z44)/Q44)&gt;0,ROUNDUP(((1+G44-K44-R44-V44+W44+X44+Y44+Z44)/Q44),0),0)</f>
        <v>6</v>
      </c>
      <c r="AE44" s="16">
        <f>1/G44</f>
        <v>5.5555555555555552E-2</v>
      </c>
      <c r="AF44" s="16">
        <f>P44/(K44+P44)</f>
        <v>0.33333333333333331</v>
      </c>
      <c r="AG44" s="13">
        <v>0</v>
      </c>
      <c r="AH44" s="13">
        <v>2</v>
      </c>
      <c r="AI44" s="13">
        <v>0</v>
      </c>
      <c r="AJ44" s="13">
        <v>0</v>
      </c>
      <c r="AK44" s="13">
        <v>3</v>
      </c>
      <c r="AL44" s="13">
        <f t="shared" si="7"/>
        <v>5</v>
      </c>
      <c r="AM44" s="13">
        <v>0</v>
      </c>
      <c r="AN44" s="13">
        <v>0</v>
      </c>
      <c r="AO44" s="13">
        <v>0</v>
      </c>
      <c r="AP44" s="13">
        <v>0</v>
      </c>
      <c r="AQ44" s="13">
        <f t="shared" si="8"/>
        <v>0</v>
      </c>
      <c r="AR44" s="13" t="s">
        <v>59</v>
      </c>
      <c r="AS44" s="13" t="s">
        <v>110</v>
      </c>
      <c r="AT44" s="13" t="s">
        <v>61</v>
      </c>
      <c r="AU44" s="13">
        <v>3</v>
      </c>
      <c r="AV44" s="13">
        <v>1.42</v>
      </c>
      <c r="AW44" s="13">
        <v>0.56000000000000005</v>
      </c>
      <c r="AX44" s="13">
        <v>1.55</v>
      </c>
      <c r="AY44" s="16">
        <v>0.92310000000000003</v>
      </c>
      <c r="AZ44" s="16">
        <v>0.88460000000000005</v>
      </c>
      <c r="BA44" s="16">
        <v>0.82099999999999995</v>
      </c>
      <c r="BB44" s="13" t="s">
        <v>118</v>
      </c>
      <c r="BC44" s="13" t="s">
        <v>63</v>
      </c>
    </row>
    <row r="45" spans="1:55" x14ac:dyDescent="0.25">
      <c r="A45" s="13" t="s">
        <v>54</v>
      </c>
      <c r="B45" s="13" t="s">
        <v>124</v>
      </c>
      <c r="C45" s="14" t="s">
        <v>91</v>
      </c>
      <c r="D45" s="15">
        <v>8</v>
      </c>
      <c r="E45" s="15" t="s">
        <v>171</v>
      </c>
      <c r="F45" s="13" t="s">
        <v>172</v>
      </c>
      <c r="G45" s="13">
        <v>16</v>
      </c>
      <c r="H45" s="13">
        <v>11</v>
      </c>
      <c r="I45" s="13">
        <v>0</v>
      </c>
      <c r="J45" s="13">
        <v>0</v>
      </c>
      <c r="K45" s="13">
        <f t="shared" si="3"/>
        <v>11</v>
      </c>
      <c r="L45" s="16">
        <f>K45/G45</f>
        <v>0.6875</v>
      </c>
      <c r="M45" s="14">
        <v>0.54</v>
      </c>
      <c r="N45" s="13">
        <v>1</v>
      </c>
      <c r="O45" s="13">
        <v>0</v>
      </c>
      <c r="P45" s="13">
        <f t="shared" si="4"/>
        <v>1</v>
      </c>
      <c r="Q45" s="16">
        <v>0.96</v>
      </c>
      <c r="R45" s="17">
        <f t="shared" si="5"/>
        <v>0.96</v>
      </c>
      <c r="S45" s="13">
        <v>0</v>
      </c>
      <c r="T45" s="13">
        <v>0</v>
      </c>
      <c r="U45" s="13">
        <v>0</v>
      </c>
      <c r="V45" s="17">
        <f t="shared" si="6"/>
        <v>0</v>
      </c>
      <c r="W45" s="13">
        <v>1</v>
      </c>
      <c r="X45" s="13">
        <v>0</v>
      </c>
      <c r="Y45" s="13">
        <v>0</v>
      </c>
      <c r="Z45" s="17">
        <v>0.35159240000000003</v>
      </c>
      <c r="AA45" s="16">
        <f>(K45+R45+V45-W45-X45-Y45-Z45)/G45</f>
        <v>0.66302547500000009</v>
      </c>
      <c r="AB45" s="13">
        <f t="shared" si="9"/>
        <v>3</v>
      </c>
      <c r="AC45" s="13">
        <f>IF(((G45-K45-R45-V45+W45+X45+Y45+Z45)/Q45)&gt;0,ROUNDUP(((G45-K45-R45-V45+W45+X45+Y45+Z45)/Q45),0),0)</f>
        <v>6</v>
      </c>
      <c r="AD45" s="13">
        <f>IF(((1+G45-K45-R45-V45+W45+X45+Y45+Z45)/Q45)&gt;0,ROUNDUP(((1+G45-K45-R45-V45+W45+X45+Y45+Z45)/Q45),0),0)</f>
        <v>7</v>
      </c>
      <c r="AE45" s="16">
        <f>1/G45</f>
        <v>6.25E-2</v>
      </c>
      <c r="AF45" s="16">
        <f>P45/(K45+P45)</f>
        <v>8.3333333333333329E-2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f t="shared" si="7"/>
        <v>0</v>
      </c>
      <c r="AM45" s="13">
        <v>1</v>
      </c>
      <c r="AN45" s="13">
        <v>0</v>
      </c>
      <c r="AO45" s="13">
        <v>0</v>
      </c>
      <c r="AP45" s="13">
        <v>0</v>
      </c>
      <c r="AQ45" s="13">
        <f t="shared" si="8"/>
        <v>1</v>
      </c>
      <c r="AR45" s="13" t="s">
        <v>59</v>
      </c>
      <c r="AS45" s="13" t="s">
        <v>60</v>
      </c>
      <c r="AT45" s="13" t="s">
        <v>61</v>
      </c>
      <c r="AU45" s="13">
        <v>7</v>
      </c>
      <c r="AV45" s="13">
        <v>1.05</v>
      </c>
      <c r="AW45" s="13">
        <v>0.5</v>
      </c>
      <c r="AX45" s="13">
        <v>0.87</v>
      </c>
      <c r="AY45" s="16">
        <v>0.81710000000000005</v>
      </c>
      <c r="AZ45" s="16">
        <v>0.94740000000000002</v>
      </c>
      <c r="BA45" s="16">
        <v>0.84240000000000004</v>
      </c>
      <c r="BB45" s="13" t="s">
        <v>123</v>
      </c>
      <c r="BC45" s="13" t="s">
        <v>63</v>
      </c>
    </row>
    <row r="46" spans="1:55" x14ac:dyDescent="0.25">
      <c r="A46" s="13" t="s">
        <v>64</v>
      </c>
      <c r="B46" s="13" t="s">
        <v>173</v>
      </c>
      <c r="C46" s="14" t="s">
        <v>75</v>
      </c>
      <c r="D46" s="15">
        <v>10</v>
      </c>
      <c r="E46" s="15" t="s">
        <v>174</v>
      </c>
      <c r="F46" s="13" t="s">
        <v>175</v>
      </c>
      <c r="G46" s="13">
        <v>41</v>
      </c>
      <c r="H46" s="13">
        <v>30</v>
      </c>
      <c r="I46" s="13">
        <v>0</v>
      </c>
      <c r="J46" s="13">
        <v>1</v>
      </c>
      <c r="K46" s="13">
        <f t="shared" si="3"/>
        <v>29</v>
      </c>
      <c r="L46" s="16">
        <f>K46/G46</f>
        <v>0.70731707317073167</v>
      </c>
      <c r="M46" s="14">
        <v>1.68</v>
      </c>
      <c r="N46" s="13">
        <v>9</v>
      </c>
      <c r="O46" s="13">
        <v>0</v>
      </c>
      <c r="P46" s="13">
        <f t="shared" si="4"/>
        <v>9</v>
      </c>
      <c r="Q46" s="16">
        <v>0.78720000000000001</v>
      </c>
      <c r="R46" s="17">
        <f t="shared" si="5"/>
        <v>7.0848000000000004</v>
      </c>
      <c r="S46" s="13">
        <v>1</v>
      </c>
      <c r="T46" s="13">
        <v>0</v>
      </c>
      <c r="U46" s="13">
        <v>0</v>
      </c>
      <c r="V46" s="17">
        <f t="shared" si="6"/>
        <v>0.78720000000000001</v>
      </c>
      <c r="W46" s="13">
        <v>0</v>
      </c>
      <c r="X46" s="13">
        <v>0</v>
      </c>
      <c r="Y46" s="13">
        <v>0</v>
      </c>
      <c r="Z46" s="17">
        <v>2.3629289</v>
      </c>
      <c r="AA46" s="16">
        <f>(K46+R46+V46-W46-X46-Y46-Z46)/G46</f>
        <v>0.84168466097560979</v>
      </c>
      <c r="AB46" s="13">
        <f t="shared" si="9"/>
        <v>0</v>
      </c>
      <c r="AC46" s="13">
        <f>IF(((G46-K46-R46-V46+W46+X46+Y46+Z46)/Q46)&gt;0,ROUNDUP(((G46-K46-R46-V46+W46+X46+Y46+Z46)/Q46),0),0)</f>
        <v>9</v>
      </c>
      <c r="AD46" s="13">
        <f>IF(((1+G46-K46-R46-V46+W46+X46+Y46+Z46)/Q46)&gt;0,ROUNDUP(((1+G46-K46-R46-V46+W46+X46+Y46+Z46)/Q46),0),0)</f>
        <v>10</v>
      </c>
      <c r="AE46" s="16">
        <f>1/G46</f>
        <v>2.4390243902439025E-2</v>
      </c>
      <c r="AF46" s="16">
        <f>P46/(K46+P46)</f>
        <v>0.23684210526315788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f t="shared" si="7"/>
        <v>0</v>
      </c>
      <c r="AM46" s="13">
        <v>4</v>
      </c>
      <c r="AN46" s="13">
        <v>4</v>
      </c>
      <c r="AO46" s="13">
        <v>1</v>
      </c>
      <c r="AP46" s="13">
        <v>0</v>
      </c>
      <c r="AQ46" s="13">
        <f t="shared" si="8"/>
        <v>9</v>
      </c>
      <c r="AR46" s="13" t="s">
        <v>59</v>
      </c>
      <c r="AS46" s="13" t="s">
        <v>68</v>
      </c>
      <c r="AT46" s="13" t="s">
        <v>61</v>
      </c>
      <c r="AU46" s="13">
        <v>3</v>
      </c>
      <c r="AV46" s="13">
        <v>2.5</v>
      </c>
      <c r="AW46" s="13">
        <v>1.38</v>
      </c>
      <c r="AX46" s="13">
        <v>1.99</v>
      </c>
      <c r="AY46" s="16">
        <v>0.71660000000000001</v>
      </c>
      <c r="AZ46" s="16">
        <v>0.81579999999999997</v>
      </c>
      <c r="BA46" s="16">
        <v>0.74929999999999997</v>
      </c>
      <c r="BB46" s="13" t="s">
        <v>90</v>
      </c>
      <c r="BC46" s="13" t="s">
        <v>63</v>
      </c>
    </row>
    <row r="47" spans="1:55" x14ac:dyDescent="0.25">
      <c r="A47" s="13" t="s">
        <v>54</v>
      </c>
      <c r="B47" s="13" t="s">
        <v>166</v>
      </c>
      <c r="C47" s="14" t="s">
        <v>75</v>
      </c>
      <c r="D47" s="15">
        <v>8</v>
      </c>
      <c r="E47" s="15" t="s">
        <v>176</v>
      </c>
      <c r="F47" s="13" t="s">
        <v>177</v>
      </c>
      <c r="G47" s="13">
        <v>42</v>
      </c>
      <c r="H47" s="13">
        <v>25</v>
      </c>
      <c r="I47" s="13">
        <v>1</v>
      </c>
      <c r="J47" s="13">
        <v>0</v>
      </c>
      <c r="K47" s="13">
        <f t="shared" si="3"/>
        <v>24</v>
      </c>
      <c r="L47" s="16">
        <f>K47/G47</f>
        <v>0.5714285714285714</v>
      </c>
      <c r="M47" s="14">
        <v>1.75</v>
      </c>
      <c r="N47" s="13">
        <v>4</v>
      </c>
      <c r="O47" s="13">
        <v>0</v>
      </c>
      <c r="P47" s="13">
        <f t="shared" si="4"/>
        <v>4</v>
      </c>
      <c r="Q47" s="16">
        <v>0.8</v>
      </c>
      <c r="R47" s="17">
        <f t="shared" si="5"/>
        <v>3.2</v>
      </c>
      <c r="S47" s="13">
        <v>2</v>
      </c>
      <c r="T47" s="13">
        <v>0</v>
      </c>
      <c r="U47" s="13">
        <v>1</v>
      </c>
      <c r="V47" s="17">
        <f t="shared" si="6"/>
        <v>2.6</v>
      </c>
      <c r="W47" s="13">
        <v>0</v>
      </c>
      <c r="X47" s="13">
        <v>0</v>
      </c>
      <c r="Y47" s="13">
        <v>0</v>
      </c>
      <c r="Z47" s="17">
        <v>2.2283803999999998</v>
      </c>
      <c r="AA47" s="16">
        <f>(K47+R47+V47-W47-X47-Y47-Z47)/G47</f>
        <v>0.6564671333333334</v>
      </c>
      <c r="AB47" s="13">
        <f t="shared" si="9"/>
        <v>8</v>
      </c>
      <c r="AC47" s="13">
        <f>IF(((G47-K47-R47-V47+W47+X47+Y47+Z47)/Q47)&gt;0,ROUNDUP(((G47-K47-R47-V47+W47+X47+Y47+Z47)/Q47),0),0)</f>
        <v>19</v>
      </c>
      <c r="AD47" s="13">
        <f>IF(((1+G47-K47-R47-V47+W47+X47+Y47+Z47)/Q47)&gt;0,ROUNDUP(((1+G47-K47-R47-V47+W47+X47+Y47+Z47)/Q47),0),0)</f>
        <v>20</v>
      </c>
      <c r="AE47" s="16">
        <f>1/G47</f>
        <v>2.3809523809523808E-2</v>
      </c>
      <c r="AF47" s="16">
        <f>P47/(K47+P47)</f>
        <v>0.14285714285714285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f t="shared" si="7"/>
        <v>0</v>
      </c>
      <c r="AM47" s="13">
        <v>1</v>
      </c>
      <c r="AN47" s="13">
        <v>0</v>
      </c>
      <c r="AO47" s="13">
        <v>1</v>
      </c>
      <c r="AP47" s="13">
        <v>2</v>
      </c>
      <c r="AQ47" s="13">
        <f t="shared" si="8"/>
        <v>4</v>
      </c>
      <c r="AR47" s="13" t="s">
        <v>59</v>
      </c>
      <c r="AS47" s="13" t="s">
        <v>60</v>
      </c>
      <c r="AT47" s="13" t="s">
        <v>61</v>
      </c>
      <c r="AU47" s="13">
        <v>3</v>
      </c>
      <c r="AV47" s="13">
        <v>2.48</v>
      </c>
      <c r="AW47" s="13">
        <v>1.51</v>
      </c>
      <c r="AX47" s="13">
        <v>1.99</v>
      </c>
      <c r="AY47" s="16">
        <v>0.69230000000000003</v>
      </c>
      <c r="AZ47" s="16">
        <v>0.84379999999999999</v>
      </c>
      <c r="BA47" s="16">
        <v>0.74929999999999997</v>
      </c>
      <c r="BB47" s="13" t="s">
        <v>90</v>
      </c>
      <c r="BC47" s="13" t="s">
        <v>63</v>
      </c>
    </row>
    <row r="48" spans="1:55" x14ac:dyDescent="0.25">
      <c r="A48" s="13" t="s">
        <v>64</v>
      </c>
      <c r="B48" s="13" t="s">
        <v>70</v>
      </c>
      <c r="C48" s="14" t="s">
        <v>91</v>
      </c>
      <c r="D48" s="15">
        <v>10</v>
      </c>
      <c r="E48" s="15" t="s">
        <v>178</v>
      </c>
      <c r="F48" s="13" t="s">
        <v>179</v>
      </c>
      <c r="G48" s="13">
        <v>33</v>
      </c>
      <c r="H48" s="13">
        <v>24</v>
      </c>
      <c r="I48" s="13">
        <v>0</v>
      </c>
      <c r="J48" s="13">
        <v>1</v>
      </c>
      <c r="K48" s="13">
        <f t="shared" si="3"/>
        <v>23</v>
      </c>
      <c r="L48" s="16">
        <f>K48/G48</f>
        <v>0.69696969696969702</v>
      </c>
      <c r="M48" s="14">
        <v>1.18</v>
      </c>
      <c r="N48" s="13">
        <v>5</v>
      </c>
      <c r="O48" s="13">
        <v>0</v>
      </c>
      <c r="P48" s="13">
        <f t="shared" si="4"/>
        <v>5</v>
      </c>
      <c r="Q48" s="16">
        <v>0.68179999999999996</v>
      </c>
      <c r="R48" s="17">
        <f t="shared" si="5"/>
        <v>3.4089999999999998</v>
      </c>
      <c r="S48" s="13">
        <v>3</v>
      </c>
      <c r="T48" s="13">
        <v>0</v>
      </c>
      <c r="U48" s="13">
        <v>0</v>
      </c>
      <c r="V48" s="17">
        <f t="shared" si="6"/>
        <v>2.0453999999999999</v>
      </c>
      <c r="W48" s="13">
        <v>0</v>
      </c>
      <c r="X48" s="13">
        <v>0</v>
      </c>
      <c r="Y48" s="13">
        <v>0</v>
      </c>
      <c r="Z48" s="17">
        <v>1.7327309</v>
      </c>
      <c r="AA48" s="16">
        <f>(K48+R48+V48-W48-X48-Y48-Z48)/G48</f>
        <v>0.80974754848484842</v>
      </c>
      <c r="AB48" s="13">
        <f t="shared" si="9"/>
        <v>0</v>
      </c>
      <c r="AC48" s="13">
        <f>IF(((G48-K48-R48-V48+W48+X48+Y48+Z48)/Q48)&gt;0,ROUNDUP(((G48-K48-R48-V48+W48+X48+Y48+Z48)/Q48),0),0)</f>
        <v>10</v>
      </c>
      <c r="AD48" s="13">
        <f>IF(((1+G48-K48-R48-V48+W48+X48+Y48+Z48)/Q48)&gt;0,ROUNDUP(((1+G48-K48-R48-V48+W48+X48+Y48+Z48)/Q48),0),0)</f>
        <v>11</v>
      </c>
      <c r="AE48" s="16">
        <f>1/G48</f>
        <v>3.0303030303030304E-2</v>
      </c>
      <c r="AF48" s="16">
        <f>P48/(K48+P48)</f>
        <v>0.17857142857142858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f t="shared" si="7"/>
        <v>0</v>
      </c>
      <c r="AM48" s="13">
        <v>0</v>
      </c>
      <c r="AN48" s="13">
        <v>3</v>
      </c>
      <c r="AO48" s="13">
        <v>2</v>
      </c>
      <c r="AP48" s="13">
        <v>0</v>
      </c>
      <c r="AQ48" s="13">
        <f t="shared" si="8"/>
        <v>5</v>
      </c>
      <c r="AR48" s="13" t="s">
        <v>59</v>
      </c>
      <c r="AS48" s="13" t="s">
        <v>73</v>
      </c>
      <c r="AT48" s="13" t="s">
        <v>139</v>
      </c>
      <c r="AU48" s="13">
        <v>7</v>
      </c>
      <c r="AV48" s="13">
        <v>0.91</v>
      </c>
      <c r="AW48" s="13">
        <v>1.18</v>
      </c>
      <c r="AX48" s="13">
        <v>0.9</v>
      </c>
      <c r="AY48" s="16">
        <v>0.83330000000000004</v>
      </c>
      <c r="AZ48" s="16">
        <v>0.6905</v>
      </c>
      <c r="BA48" s="16">
        <v>0.8</v>
      </c>
      <c r="BB48" s="13" t="s">
        <v>180</v>
      </c>
      <c r="BC48" s="13" t="s">
        <v>63</v>
      </c>
    </row>
    <row r="49" spans="1:55" x14ac:dyDescent="0.25">
      <c r="A49" s="13" t="s">
        <v>80</v>
      </c>
      <c r="B49" s="13" t="s">
        <v>141</v>
      </c>
      <c r="C49" s="14" t="s">
        <v>91</v>
      </c>
      <c r="D49" s="15">
        <v>4</v>
      </c>
      <c r="E49" s="15" t="s">
        <v>181</v>
      </c>
      <c r="F49" s="13" t="s">
        <v>182</v>
      </c>
      <c r="G49" s="13">
        <v>14</v>
      </c>
      <c r="H49" s="13">
        <v>9</v>
      </c>
      <c r="I49" s="13">
        <v>0</v>
      </c>
      <c r="J49" s="13">
        <v>0</v>
      </c>
      <c r="K49" s="13">
        <f t="shared" si="3"/>
        <v>9</v>
      </c>
      <c r="L49" s="16">
        <f>K49/G49</f>
        <v>0.6428571428571429</v>
      </c>
      <c r="M49" s="14">
        <v>0.57999999999999996</v>
      </c>
      <c r="N49" s="13">
        <v>4</v>
      </c>
      <c r="O49" s="13">
        <v>0</v>
      </c>
      <c r="P49" s="13">
        <f t="shared" si="4"/>
        <v>4</v>
      </c>
      <c r="Q49" s="16">
        <v>0.96970000000000001</v>
      </c>
      <c r="R49" s="17">
        <f t="shared" si="5"/>
        <v>3.8788</v>
      </c>
      <c r="S49" s="13">
        <v>0</v>
      </c>
      <c r="T49" s="13">
        <v>0</v>
      </c>
      <c r="U49" s="13">
        <v>0</v>
      </c>
      <c r="V49" s="17">
        <f t="shared" si="6"/>
        <v>0</v>
      </c>
      <c r="W49" s="13">
        <v>0</v>
      </c>
      <c r="X49" s="13">
        <v>1</v>
      </c>
      <c r="Y49" s="13">
        <v>0</v>
      </c>
      <c r="Z49" s="17">
        <v>0.1987158</v>
      </c>
      <c r="AA49" s="16">
        <f>(K49+R49+V49-W49-X49-Y49-Z49)/G49</f>
        <v>0.83429172857142853</v>
      </c>
      <c r="AB49" s="13">
        <f t="shared" si="9"/>
        <v>0</v>
      </c>
      <c r="AC49" s="13">
        <f>IF(((G49-K49-R49-V49+W49+X49+Y49+Z49)/Q49)&gt;0,ROUNDUP(((G49-K49-R49-V49+W49+X49+Y49+Z49)/Q49),0),0)</f>
        <v>3</v>
      </c>
      <c r="AD49" s="13">
        <f>IF(((1+G49-K49-R49-V49+W49+X49+Y49+Z49)/Q49)&gt;0,ROUNDUP(((1+G49-K49-R49-V49+W49+X49+Y49+Z49)/Q49),0),0)</f>
        <v>4</v>
      </c>
      <c r="AE49" s="16">
        <f>1/G49</f>
        <v>7.1428571428571425E-2</v>
      </c>
      <c r="AF49" s="16">
        <f>P49/(K49+P49)</f>
        <v>0.30769230769230771</v>
      </c>
      <c r="AG49" s="13">
        <v>0</v>
      </c>
      <c r="AH49" s="13">
        <v>2</v>
      </c>
      <c r="AI49" s="13">
        <v>0</v>
      </c>
      <c r="AJ49" s="13">
        <v>0</v>
      </c>
      <c r="AK49" s="13">
        <v>1</v>
      </c>
      <c r="AL49" s="13">
        <f t="shared" si="7"/>
        <v>3</v>
      </c>
      <c r="AM49" s="13">
        <v>1</v>
      </c>
      <c r="AN49" s="13">
        <v>0</v>
      </c>
      <c r="AO49" s="13">
        <v>0</v>
      </c>
      <c r="AP49" s="13">
        <v>0</v>
      </c>
      <c r="AQ49" s="13">
        <f t="shared" si="8"/>
        <v>1</v>
      </c>
      <c r="AR49" s="13" t="s">
        <v>59</v>
      </c>
      <c r="AS49" s="13" t="s">
        <v>68</v>
      </c>
      <c r="AT49" s="13" t="s">
        <v>61</v>
      </c>
      <c r="AU49" s="13">
        <v>7</v>
      </c>
      <c r="AV49" s="13">
        <v>0.61</v>
      </c>
      <c r="AW49" s="13">
        <v>0.23</v>
      </c>
      <c r="AX49" s="13">
        <v>0.49</v>
      </c>
      <c r="AY49" s="16">
        <v>0.9677</v>
      </c>
      <c r="AZ49" s="16">
        <v>0.99250000000000005</v>
      </c>
      <c r="BA49" s="16">
        <v>0.95120000000000005</v>
      </c>
      <c r="BB49" s="13" t="s">
        <v>183</v>
      </c>
      <c r="BC49" s="13" t="s">
        <v>63</v>
      </c>
    </row>
    <row r="50" spans="1:55" x14ac:dyDescent="0.25">
      <c r="A50" s="13" t="s">
        <v>80</v>
      </c>
      <c r="B50" s="13" t="s">
        <v>141</v>
      </c>
      <c r="C50" s="14" t="s">
        <v>75</v>
      </c>
      <c r="D50" s="15">
        <v>6</v>
      </c>
      <c r="E50" s="15" t="s">
        <v>184</v>
      </c>
      <c r="F50" s="13" t="s">
        <v>185</v>
      </c>
      <c r="G50" s="13">
        <v>24</v>
      </c>
      <c r="H50" s="13">
        <v>14</v>
      </c>
      <c r="I50" s="13">
        <v>0</v>
      </c>
      <c r="J50" s="13">
        <v>0</v>
      </c>
      <c r="K50" s="13">
        <f t="shared" si="3"/>
        <v>14</v>
      </c>
      <c r="L50" s="16">
        <f>K50/G50</f>
        <v>0.58333333333333337</v>
      </c>
      <c r="M50" s="14">
        <v>1.76</v>
      </c>
      <c r="N50" s="13">
        <v>8</v>
      </c>
      <c r="O50" s="13">
        <v>0</v>
      </c>
      <c r="P50" s="13">
        <f t="shared" si="4"/>
        <v>8</v>
      </c>
      <c r="Q50" s="16">
        <v>0.81479999999999997</v>
      </c>
      <c r="R50" s="17">
        <f t="shared" si="5"/>
        <v>6.5183999999999997</v>
      </c>
      <c r="S50" s="13">
        <v>0</v>
      </c>
      <c r="T50" s="13">
        <v>0</v>
      </c>
      <c r="U50" s="13">
        <v>0</v>
      </c>
      <c r="V50" s="17">
        <f t="shared" si="6"/>
        <v>0</v>
      </c>
      <c r="W50" s="13">
        <v>1</v>
      </c>
      <c r="X50" s="13">
        <v>0</v>
      </c>
      <c r="Y50" s="13">
        <v>0</v>
      </c>
      <c r="Z50" s="17">
        <v>0.99002299999999999</v>
      </c>
      <c r="AA50" s="16">
        <f>(K50+R50+V50-W50-X50-Y50-Z50)/G50</f>
        <v>0.77201570833333333</v>
      </c>
      <c r="AB50" s="13">
        <f t="shared" si="9"/>
        <v>2</v>
      </c>
      <c r="AC50" s="13">
        <f>IF(((G50-K50-R50-V50+W50+X50+Y50+Z50)/Q50)&gt;0,ROUNDUP(((G50-K50-R50-V50+W50+X50+Y50+Z50)/Q50),0),0)</f>
        <v>7</v>
      </c>
      <c r="AD50" s="13">
        <f>IF(((1+G50-K50-R50-V50+W50+X50+Y50+Z50)/Q50)&gt;0,ROUNDUP(((1+G50-K50-R50-V50+W50+X50+Y50+Z50)/Q50),0),0)</f>
        <v>8</v>
      </c>
      <c r="AE50" s="16">
        <f>1/G50</f>
        <v>4.1666666666666664E-2</v>
      </c>
      <c r="AF50" s="16">
        <f>P50/(K50+P50)</f>
        <v>0.36363636363636365</v>
      </c>
      <c r="AG50" s="13">
        <v>0</v>
      </c>
      <c r="AH50" s="13">
        <v>3</v>
      </c>
      <c r="AI50" s="13">
        <v>0</v>
      </c>
      <c r="AJ50" s="13">
        <v>1</v>
      </c>
      <c r="AK50" s="13">
        <v>4</v>
      </c>
      <c r="AL50" s="13">
        <f t="shared" si="7"/>
        <v>8</v>
      </c>
      <c r="AM50" s="13">
        <v>0</v>
      </c>
      <c r="AN50" s="13">
        <v>0</v>
      </c>
      <c r="AO50" s="13">
        <v>0</v>
      </c>
      <c r="AP50" s="13">
        <v>0</v>
      </c>
      <c r="AQ50" s="13">
        <f t="shared" si="8"/>
        <v>0</v>
      </c>
      <c r="AR50" s="13" t="s">
        <v>59</v>
      </c>
      <c r="AS50" s="13" t="s">
        <v>68</v>
      </c>
      <c r="AT50" s="13" t="s">
        <v>61</v>
      </c>
      <c r="AU50" s="13">
        <v>3</v>
      </c>
      <c r="AV50" s="13">
        <v>1.93</v>
      </c>
      <c r="AW50" s="13">
        <v>1.1100000000000001</v>
      </c>
      <c r="AX50" s="13">
        <v>1.77</v>
      </c>
      <c r="AY50" s="16">
        <v>0.79549999999999998</v>
      </c>
      <c r="AZ50" s="16">
        <v>0.9</v>
      </c>
      <c r="BA50" s="16">
        <v>0.76239999999999997</v>
      </c>
      <c r="BB50" s="13" t="s">
        <v>85</v>
      </c>
      <c r="BC50" s="13" t="s">
        <v>63</v>
      </c>
    </row>
    <row r="51" spans="1:55" x14ac:dyDescent="0.25">
      <c r="A51" s="13" t="s">
        <v>64</v>
      </c>
      <c r="B51" s="13" t="s">
        <v>70</v>
      </c>
      <c r="C51" s="14" t="s">
        <v>75</v>
      </c>
      <c r="D51" s="15">
        <v>7</v>
      </c>
      <c r="E51" s="15" t="s">
        <v>186</v>
      </c>
      <c r="F51" s="13" t="s">
        <v>187</v>
      </c>
      <c r="G51" s="13">
        <v>24</v>
      </c>
      <c r="H51" s="13">
        <v>18</v>
      </c>
      <c r="I51" s="13">
        <v>0</v>
      </c>
      <c r="J51" s="13">
        <v>0</v>
      </c>
      <c r="K51" s="13">
        <f t="shared" si="3"/>
        <v>18</v>
      </c>
      <c r="L51" s="16">
        <f>K51/G51</f>
        <v>0.75</v>
      </c>
      <c r="M51" s="14">
        <v>1.89</v>
      </c>
      <c r="N51" s="13">
        <v>4</v>
      </c>
      <c r="O51" s="13">
        <v>0</v>
      </c>
      <c r="P51" s="13">
        <f t="shared" si="4"/>
        <v>4</v>
      </c>
      <c r="Q51" s="16">
        <v>0.8095</v>
      </c>
      <c r="R51" s="17">
        <f t="shared" si="5"/>
        <v>3.238</v>
      </c>
      <c r="S51" s="13">
        <v>1</v>
      </c>
      <c r="T51" s="13">
        <v>0</v>
      </c>
      <c r="U51" s="13">
        <v>0</v>
      </c>
      <c r="V51" s="17">
        <f t="shared" si="6"/>
        <v>0.8095</v>
      </c>
      <c r="W51" s="13">
        <v>0</v>
      </c>
      <c r="X51" s="13">
        <v>0</v>
      </c>
      <c r="Y51" s="13">
        <v>0</v>
      </c>
      <c r="Z51" s="17">
        <v>0.91578369999999998</v>
      </c>
      <c r="AA51" s="16">
        <f>(K51+R51+V51-W51-X51-Y51-Z51)/G51</f>
        <v>0.88048817916666666</v>
      </c>
      <c r="AB51" s="13">
        <f t="shared" si="9"/>
        <v>0</v>
      </c>
      <c r="AC51" s="13">
        <f>IF(((G51-K51-R51-V51+W51+X51+Y51+Z51)/Q51)&gt;0,ROUNDUP(((G51-K51-R51-V51+W51+X51+Y51+Z51)/Q51),0),0)</f>
        <v>4</v>
      </c>
      <c r="AD51" s="13">
        <f>IF(((1+G51-K51-R51-V51+W51+X51+Y51+Z51)/Q51)&gt;0,ROUNDUP(((1+G51-K51-R51-V51+W51+X51+Y51+Z51)/Q51),0),0)</f>
        <v>5</v>
      </c>
      <c r="AE51" s="16">
        <f>1/G51</f>
        <v>4.1666666666666664E-2</v>
      </c>
      <c r="AF51" s="16">
        <f>P51/(K51+P51)</f>
        <v>0.18181818181818182</v>
      </c>
      <c r="AG51" s="13">
        <v>0</v>
      </c>
      <c r="AH51" s="13">
        <v>0</v>
      </c>
      <c r="AI51" s="13">
        <v>0</v>
      </c>
      <c r="AJ51" s="13">
        <v>0</v>
      </c>
      <c r="AK51" s="13">
        <v>4</v>
      </c>
      <c r="AL51" s="13">
        <f t="shared" si="7"/>
        <v>4</v>
      </c>
      <c r="AM51" s="13">
        <v>0</v>
      </c>
      <c r="AN51" s="13">
        <v>0</v>
      </c>
      <c r="AO51" s="13">
        <v>0</v>
      </c>
      <c r="AP51" s="13">
        <v>0</v>
      </c>
      <c r="AQ51" s="13">
        <f t="shared" si="8"/>
        <v>0</v>
      </c>
      <c r="AR51" s="13" t="s">
        <v>59</v>
      </c>
      <c r="AS51" s="13" t="s">
        <v>73</v>
      </c>
      <c r="AT51" s="13" t="s">
        <v>61</v>
      </c>
      <c r="AU51" s="13">
        <v>3</v>
      </c>
      <c r="AV51" s="13">
        <v>2.17</v>
      </c>
      <c r="AW51" s="13">
        <v>1.04</v>
      </c>
      <c r="AX51" s="13">
        <v>1.68</v>
      </c>
      <c r="AY51" s="16">
        <v>0.78380000000000005</v>
      </c>
      <c r="AZ51" s="16">
        <v>0.83960000000000001</v>
      </c>
      <c r="BA51" s="16">
        <v>0.78220000000000001</v>
      </c>
      <c r="BB51" s="13" t="s">
        <v>79</v>
      </c>
      <c r="BC51" s="13" t="s">
        <v>63</v>
      </c>
    </row>
    <row r="52" spans="1:55" x14ac:dyDescent="0.25">
      <c r="A52" s="13" t="s">
        <v>80</v>
      </c>
      <c r="B52" s="13" t="s">
        <v>107</v>
      </c>
      <c r="C52" s="14" t="s">
        <v>75</v>
      </c>
      <c r="D52" s="15">
        <v>7</v>
      </c>
      <c r="E52" s="15" t="s">
        <v>188</v>
      </c>
      <c r="F52" s="13" t="s">
        <v>189</v>
      </c>
      <c r="G52" s="13">
        <v>41</v>
      </c>
      <c r="H52" s="13">
        <v>30</v>
      </c>
      <c r="I52" s="13">
        <v>0</v>
      </c>
      <c r="J52" s="13">
        <v>0</v>
      </c>
      <c r="K52" s="13">
        <f t="shared" si="3"/>
        <v>30</v>
      </c>
      <c r="L52" s="16">
        <f>K52/G52</f>
        <v>0.73170731707317072</v>
      </c>
      <c r="M52" s="14">
        <v>1.5</v>
      </c>
      <c r="N52" s="13">
        <v>8</v>
      </c>
      <c r="O52" s="13">
        <v>0</v>
      </c>
      <c r="P52" s="13">
        <f t="shared" si="4"/>
        <v>8</v>
      </c>
      <c r="Q52" s="16">
        <v>0.90910000000000002</v>
      </c>
      <c r="R52" s="17">
        <f t="shared" si="5"/>
        <v>7.2728000000000002</v>
      </c>
      <c r="S52" s="13">
        <v>0</v>
      </c>
      <c r="T52" s="13">
        <v>0</v>
      </c>
      <c r="U52" s="13">
        <v>0</v>
      </c>
      <c r="V52" s="17">
        <f t="shared" si="6"/>
        <v>0</v>
      </c>
      <c r="W52" s="13">
        <v>0</v>
      </c>
      <c r="X52" s="13">
        <v>0</v>
      </c>
      <c r="Y52" s="13">
        <v>0</v>
      </c>
      <c r="Z52" s="17">
        <v>1.5535661000000001</v>
      </c>
      <c r="AA52" s="16">
        <f>(K52+R52+V52-W52-X52-Y52-Z52)/G52</f>
        <v>0.87120082682926847</v>
      </c>
      <c r="AB52" s="13">
        <f t="shared" si="9"/>
        <v>0</v>
      </c>
      <c r="AC52" s="13">
        <f>IF(((G52-K52-R52-V52+W52+X52+Y52+Z52)/Q52)&gt;0,ROUNDUP(((G52-K52-R52-V52+W52+X52+Y52+Z52)/Q52),0),0)</f>
        <v>6</v>
      </c>
      <c r="AD52" s="13">
        <f>IF(((1+G52-K52-R52-V52+W52+X52+Y52+Z52)/Q52)&gt;0,ROUNDUP(((1+G52-K52-R52-V52+W52+X52+Y52+Z52)/Q52),0),0)</f>
        <v>7</v>
      </c>
      <c r="AE52" s="16">
        <f>1/G52</f>
        <v>2.4390243902439025E-2</v>
      </c>
      <c r="AF52" s="16">
        <f>P52/(K52+P52)</f>
        <v>0.21052631578947367</v>
      </c>
      <c r="AG52" s="13">
        <v>0</v>
      </c>
      <c r="AH52" s="13">
        <v>3</v>
      </c>
      <c r="AI52" s="13">
        <v>0</v>
      </c>
      <c r="AJ52" s="13">
        <v>4</v>
      </c>
      <c r="AK52" s="13">
        <v>0</v>
      </c>
      <c r="AL52" s="13">
        <f t="shared" si="7"/>
        <v>7</v>
      </c>
      <c r="AM52" s="13">
        <v>1</v>
      </c>
      <c r="AN52" s="13">
        <v>0</v>
      </c>
      <c r="AO52" s="13">
        <v>0</v>
      </c>
      <c r="AP52" s="13">
        <v>0</v>
      </c>
      <c r="AQ52" s="13">
        <f t="shared" si="8"/>
        <v>1</v>
      </c>
      <c r="AR52" s="13" t="s">
        <v>59</v>
      </c>
      <c r="AS52" s="13" t="s">
        <v>110</v>
      </c>
      <c r="AT52" s="13" t="s">
        <v>61</v>
      </c>
      <c r="AU52" s="13">
        <v>3</v>
      </c>
      <c r="AV52" s="13">
        <v>1.74</v>
      </c>
      <c r="AW52" s="13">
        <v>1.02</v>
      </c>
      <c r="AX52" s="13">
        <v>1.68</v>
      </c>
      <c r="AY52" s="16">
        <v>0.90910000000000002</v>
      </c>
      <c r="AZ52" s="16">
        <v>0.90910000000000002</v>
      </c>
      <c r="BA52" s="16">
        <v>0.78220000000000001</v>
      </c>
      <c r="BB52" s="13" t="s">
        <v>79</v>
      </c>
      <c r="BC52" s="13" t="s">
        <v>63</v>
      </c>
    </row>
    <row r="53" spans="1:55" x14ac:dyDescent="0.25">
      <c r="A53" s="13" t="s">
        <v>54</v>
      </c>
      <c r="B53" s="13" t="s">
        <v>157</v>
      </c>
      <c r="C53" s="14" t="s">
        <v>91</v>
      </c>
      <c r="D53" s="15">
        <v>7</v>
      </c>
      <c r="E53" s="15" t="s">
        <v>190</v>
      </c>
      <c r="F53" s="13" t="s">
        <v>191</v>
      </c>
      <c r="G53" s="13">
        <v>24</v>
      </c>
      <c r="H53" s="13">
        <v>18</v>
      </c>
      <c r="I53" s="13">
        <v>0</v>
      </c>
      <c r="J53" s="13">
        <v>0</v>
      </c>
      <c r="K53" s="13">
        <f t="shared" si="3"/>
        <v>18</v>
      </c>
      <c r="L53" s="16">
        <f>K53/G53</f>
        <v>0.75</v>
      </c>
      <c r="M53" s="14">
        <v>1.18</v>
      </c>
      <c r="N53" s="13">
        <v>8</v>
      </c>
      <c r="O53" s="13">
        <v>0</v>
      </c>
      <c r="P53" s="13">
        <f t="shared" si="4"/>
        <v>8</v>
      </c>
      <c r="Q53" s="16">
        <v>0.78720000000000001</v>
      </c>
      <c r="R53" s="17">
        <f t="shared" si="5"/>
        <v>6.2976000000000001</v>
      </c>
      <c r="S53" s="13">
        <v>0</v>
      </c>
      <c r="T53" s="13">
        <v>0</v>
      </c>
      <c r="U53" s="13">
        <v>0</v>
      </c>
      <c r="V53" s="17">
        <f t="shared" si="6"/>
        <v>0</v>
      </c>
      <c r="W53" s="13">
        <v>2</v>
      </c>
      <c r="X53" s="13">
        <v>0</v>
      </c>
      <c r="Y53" s="13">
        <v>0</v>
      </c>
      <c r="Z53" s="17">
        <v>0.90274140000000003</v>
      </c>
      <c r="AA53" s="16">
        <f>(K53+R53+V53-W53-X53-Y53-Z53)/G53</f>
        <v>0.8914524416666666</v>
      </c>
      <c r="AB53" s="13">
        <f t="shared" si="9"/>
        <v>0</v>
      </c>
      <c r="AC53" s="13">
        <f>IF(((G53-K53-R53-V53+W53+X53+Y53+Z53)/Q53)&gt;0,ROUNDUP(((G53-K53-R53-V53+W53+X53+Y53+Z53)/Q53),0),0)</f>
        <v>4</v>
      </c>
      <c r="AD53" s="13">
        <f>IF(((1+G53-K53-R53-V53+W53+X53+Y53+Z53)/Q53)&gt;0,ROUNDUP(((1+G53-K53-R53-V53+W53+X53+Y53+Z53)/Q53),0),0)</f>
        <v>5</v>
      </c>
      <c r="AE53" s="16">
        <f>1/G53</f>
        <v>4.1666666666666664E-2</v>
      </c>
      <c r="AF53" s="16">
        <f>P53/(K53+P53)</f>
        <v>0.30769230769230771</v>
      </c>
      <c r="AG53" s="13">
        <v>0</v>
      </c>
      <c r="AH53" s="13">
        <v>6</v>
      </c>
      <c r="AI53" s="13">
        <v>0</v>
      </c>
      <c r="AJ53" s="13">
        <v>0</v>
      </c>
      <c r="AK53" s="13">
        <v>1</v>
      </c>
      <c r="AL53" s="13">
        <f t="shared" si="7"/>
        <v>7</v>
      </c>
      <c r="AM53" s="13">
        <v>1</v>
      </c>
      <c r="AN53" s="13">
        <v>0</v>
      </c>
      <c r="AO53" s="13">
        <v>0</v>
      </c>
      <c r="AP53" s="13">
        <v>0</v>
      </c>
      <c r="AQ53" s="13">
        <f t="shared" si="8"/>
        <v>1</v>
      </c>
      <c r="AR53" s="13" t="s">
        <v>59</v>
      </c>
      <c r="AS53" s="13" t="s">
        <v>89</v>
      </c>
      <c r="AT53" s="13" t="s">
        <v>61</v>
      </c>
      <c r="AU53" s="13">
        <v>7</v>
      </c>
      <c r="AV53" s="13">
        <v>1.69</v>
      </c>
      <c r="AW53" s="13">
        <v>0.35</v>
      </c>
      <c r="AX53" s="13">
        <v>0.9</v>
      </c>
      <c r="AY53" s="16">
        <v>0.7419</v>
      </c>
      <c r="AZ53" s="16">
        <v>0.875</v>
      </c>
      <c r="BA53" s="16">
        <v>0.84519999999999995</v>
      </c>
      <c r="BB53" s="13" t="s">
        <v>192</v>
      </c>
      <c r="BC53" s="13" t="s">
        <v>63</v>
      </c>
    </row>
    <row r="54" spans="1:55" x14ac:dyDescent="0.25">
      <c r="A54" s="13" t="s">
        <v>64</v>
      </c>
      <c r="B54" s="13" t="s">
        <v>97</v>
      </c>
      <c r="C54" s="14" t="s">
        <v>91</v>
      </c>
      <c r="D54" s="15">
        <v>8</v>
      </c>
      <c r="E54" s="15" t="s">
        <v>193</v>
      </c>
      <c r="F54" s="13" t="s">
        <v>194</v>
      </c>
      <c r="G54" s="13">
        <v>22</v>
      </c>
      <c r="H54" s="13">
        <v>19</v>
      </c>
      <c r="I54" s="13">
        <v>0</v>
      </c>
      <c r="J54" s="13">
        <v>0</v>
      </c>
      <c r="K54" s="13">
        <f t="shared" si="3"/>
        <v>19</v>
      </c>
      <c r="L54" s="16">
        <f>K54/G54</f>
        <v>0.86363636363636365</v>
      </c>
      <c r="M54" s="14">
        <v>0.86</v>
      </c>
      <c r="N54" s="13">
        <v>4</v>
      </c>
      <c r="O54" s="13">
        <v>0</v>
      </c>
      <c r="P54" s="13">
        <f t="shared" si="4"/>
        <v>4</v>
      </c>
      <c r="Q54" s="16">
        <v>0.9</v>
      </c>
      <c r="R54" s="17">
        <f t="shared" si="5"/>
        <v>3.6</v>
      </c>
      <c r="S54" s="13">
        <v>1</v>
      </c>
      <c r="T54" s="13">
        <v>0</v>
      </c>
      <c r="U54" s="13">
        <v>0</v>
      </c>
      <c r="V54" s="17">
        <f t="shared" si="6"/>
        <v>0.9</v>
      </c>
      <c r="W54" s="13">
        <v>0</v>
      </c>
      <c r="X54" s="13">
        <v>0</v>
      </c>
      <c r="Y54" s="13">
        <v>0</v>
      </c>
      <c r="Z54" s="17">
        <v>1.0405746</v>
      </c>
      <c r="AA54" s="16">
        <f>(K54+R54+V54-W54-X54-Y54-Z54)/G54</f>
        <v>1.0208829727272728</v>
      </c>
      <c r="AB54" s="13">
        <f t="shared" si="9"/>
        <v>0</v>
      </c>
      <c r="AC54" s="13">
        <f>IF(((G54-K54-R54-V54+W54+X54+Y54+Z54)/Q54)&gt;0,ROUNDUP(((G54-K54-R54-V54+W54+X54+Y54+Z54)/Q54),0),0)</f>
        <v>0</v>
      </c>
      <c r="AD54" s="13">
        <f>IF(((1+G54-K54-R54-V54+W54+X54+Y54+Z54)/Q54)&gt;0,ROUNDUP(((1+G54-K54-R54-V54+W54+X54+Y54+Z54)/Q54),0),0)</f>
        <v>1</v>
      </c>
      <c r="AE54" s="16">
        <f>1/G54</f>
        <v>4.5454545454545456E-2</v>
      </c>
      <c r="AF54" s="16">
        <f>P54/(K54+P54)</f>
        <v>0.17391304347826086</v>
      </c>
      <c r="AG54" s="13">
        <v>0</v>
      </c>
      <c r="AH54" s="13">
        <v>0</v>
      </c>
      <c r="AI54" s="13">
        <v>0</v>
      </c>
      <c r="AJ54" s="13">
        <v>0</v>
      </c>
      <c r="AK54" s="13">
        <v>1</v>
      </c>
      <c r="AL54" s="13">
        <f t="shared" si="7"/>
        <v>1</v>
      </c>
      <c r="AM54" s="13">
        <v>0</v>
      </c>
      <c r="AN54" s="13">
        <v>0</v>
      </c>
      <c r="AO54" s="13">
        <v>0</v>
      </c>
      <c r="AP54" s="13">
        <v>3</v>
      </c>
      <c r="AQ54" s="13">
        <f t="shared" si="8"/>
        <v>3</v>
      </c>
      <c r="AR54" s="13" t="s">
        <v>59</v>
      </c>
      <c r="AS54" s="13" t="s">
        <v>78</v>
      </c>
      <c r="AT54" s="13" t="s">
        <v>139</v>
      </c>
      <c r="AU54" s="13">
        <v>7</v>
      </c>
      <c r="AV54" s="13">
        <v>1.05</v>
      </c>
      <c r="AW54" s="13">
        <v>0.82</v>
      </c>
      <c r="AX54" s="13">
        <v>0.87</v>
      </c>
      <c r="AY54" s="16">
        <v>0.81710000000000005</v>
      </c>
      <c r="AZ54" s="16">
        <v>0.90910000000000002</v>
      </c>
      <c r="BA54" s="16">
        <v>0.84240000000000004</v>
      </c>
      <c r="BB54" s="13" t="s">
        <v>123</v>
      </c>
      <c r="BC54" s="13" t="s">
        <v>63</v>
      </c>
    </row>
    <row r="55" spans="1:55" x14ac:dyDescent="0.25">
      <c r="A55" s="13" t="s">
        <v>80</v>
      </c>
      <c r="B55" s="13" t="s">
        <v>132</v>
      </c>
      <c r="C55" s="14" t="s">
        <v>56</v>
      </c>
      <c r="D55" s="15">
        <v>12</v>
      </c>
      <c r="E55" s="15" t="s">
        <v>195</v>
      </c>
      <c r="F55" s="13" t="s">
        <v>196</v>
      </c>
      <c r="G55" s="13">
        <v>102</v>
      </c>
      <c r="H55" s="13">
        <v>75</v>
      </c>
      <c r="I55" s="13">
        <v>0</v>
      </c>
      <c r="J55" s="13">
        <v>0</v>
      </c>
      <c r="K55" s="13">
        <f t="shared" si="3"/>
        <v>75</v>
      </c>
      <c r="L55" s="16">
        <f>K55/G55</f>
        <v>0.73529411764705888</v>
      </c>
      <c r="M55" s="14">
        <v>2.06</v>
      </c>
      <c r="N55" s="13">
        <v>43</v>
      </c>
      <c r="O55" s="13">
        <v>3</v>
      </c>
      <c r="P55" s="13">
        <f t="shared" si="4"/>
        <v>40</v>
      </c>
      <c r="Q55" s="16">
        <v>0.48309999999999997</v>
      </c>
      <c r="R55" s="17">
        <f t="shared" si="5"/>
        <v>19.323999999999998</v>
      </c>
      <c r="S55" s="13">
        <v>8</v>
      </c>
      <c r="T55" s="13">
        <v>0</v>
      </c>
      <c r="U55" s="13">
        <v>0</v>
      </c>
      <c r="V55" s="17">
        <f t="shared" si="6"/>
        <v>3.8647999999999998</v>
      </c>
      <c r="W55" s="13">
        <v>0</v>
      </c>
      <c r="X55" s="13">
        <v>0</v>
      </c>
      <c r="Y55" s="13">
        <v>0</v>
      </c>
      <c r="Z55" s="17">
        <v>11.3381697</v>
      </c>
      <c r="AA55" s="16">
        <f>(K55+R55+V55-W55-X55-Y55-Z55)/G55</f>
        <v>0.85147676764705893</v>
      </c>
      <c r="AB55" s="13">
        <f t="shared" si="9"/>
        <v>0</v>
      </c>
      <c r="AC55" s="13">
        <f>IF(((G55-K55-R55-V55+W55+X55+Y55+Z55)/Q55)&gt;0,ROUNDUP(((G55-K55-R55-V55+W55+X55+Y55+Z55)/Q55),0),0)</f>
        <v>32</v>
      </c>
      <c r="AD55" s="13">
        <f>IF(((1+G55-K55-R55-V55+W55+X55+Y55+Z55)/Q55)&gt;0,ROUNDUP(((1+G55-K55-R55-V55+W55+X55+Y55+Z55)/Q55),0),0)</f>
        <v>34</v>
      </c>
      <c r="AE55" s="16">
        <f>1/G55</f>
        <v>9.8039215686274508E-3</v>
      </c>
      <c r="AF55" s="16">
        <f>P55/(K55+P55)</f>
        <v>0.34782608695652173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f t="shared" si="7"/>
        <v>0</v>
      </c>
      <c r="AM55" s="13">
        <v>28</v>
      </c>
      <c r="AN55" s="13">
        <v>0</v>
      </c>
      <c r="AO55" s="13">
        <v>0</v>
      </c>
      <c r="AP55" s="13">
        <v>15</v>
      </c>
      <c r="AQ55" s="13">
        <f t="shared" si="8"/>
        <v>43</v>
      </c>
      <c r="AR55" s="13" t="s">
        <v>59</v>
      </c>
      <c r="AS55" s="13" t="s">
        <v>110</v>
      </c>
      <c r="AT55" s="13" t="s">
        <v>61</v>
      </c>
      <c r="AU55" s="13">
        <v>2</v>
      </c>
      <c r="AV55" s="13">
        <v>2.64</v>
      </c>
      <c r="AW55" s="13">
        <v>2.06</v>
      </c>
      <c r="AX55" s="13">
        <v>1.79</v>
      </c>
      <c r="AY55" s="16">
        <v>0.53059999999999996</v>
      </c>
      <c r="AZ55" s="16">
        <v>0.5</v>
      </c>
      <c r="BA55" s="16">
        <v>0.60670000000000002</v>
      </c>
      <c r="BB55" s="13" t="s">
        <v>69</v>
      </c>
      <c r="BC55" s="13" t="s">
        <v>63</v>
      </c>
    </row>
    <row r="56" spans="1:55" x14ac:dyDescent="0.25">
      <c r="A56" s="13" t="s">
        <v>64</v>
      </c>
      <c r="B56" s="13" t="s">
        <v>197</v>
      </c>
      <c r="C56" s="14" t="s">
        <v>75</v>
      </c>
      <c r="D56" s="15">
        <v>6</v>
      </c>
      <c r="E56" s="15" t="s">
        <v>198</v>
      </c>
      <c r="F56" s="13" t="s">
        <v>199</v>
      </c>
      <c r="G56" s="13">
        <v>28</v>
      </c>
      <c r="H56" s="13">
        <v>17</v>
      </c>
      <c r="I56" s="13">
        <v>0</v>
      </c>
      <c r="J56" s="13">
        <v>1</v>
      </c>
      <c r="K56" s="13">
        <f t="shared" si="3"/>
        <v>16</v>
      </c>
      <c r="L56" s="16">
        <f>K56/G56</f>
        <v>0.5714285714285714</v>
      </c>
      <c r="M56" s="14">
        <v>1.57</v>
      </c>
      <c r="N56" s="13">
        <v>8</v>
      </c>
      <c r="O56" s="13">
        <v>0</v>
      </c>
      <c r="P56" s="13">
        <f t="shared" si="4"/>
        <v>8</v>
      </c>
      <c r="Q56" s="16">
        <v>0.8387</v>
      </c>
      <c r="R56" s="17">
        <f t="shared" si="5"/>
        <v>6.7096</v>
      </c>
      <c r="S56" s="13">
        <v>0</v>
      </c>
      <c r="T56" s="13">
        <v>0</v>
      </c>
      <c r="U56" s="13">
        <v>0</v>
      </c>
      <c r="V56" s="17">
        <f t="shared" si="6"/>
        <v>0</v>
      </c>
      <c r="W56" s="13">
        <v>0</v>
      </c>
      <c r="X56" s="13">
        <v>0</v>
      </c>
      <c r="Y56" s="13">
        <v>0</v>
      </c>
      <c r="Z56" s="17">
        <v>1.3850779</v>
      </c>
      <c r="AA56" s="16">
        <f>(K56+R56+V56-W56-X56-Y56-Z56)/G56</f>
        <v>0.76159007500000009</v>
      </c>
      <c r="AB56" s="13">
        <f t="shared" si="9"/>
        <v>2</v>
      </c>
      <c r="AC56" s="13">
        <f>IF(((G56-K56-R56-V56+W56+X56+Y56+Z56)/Q56)&gt;0,ROUNDUP(((G56-K56-R56-V56+W56+X56+Y56+Z56)/Q56),0),0)</f>
        <v>8</v>
      </c>
      <c r="AD56" s="13">
        <f>IF(((1+G56-K56-R56-V56+W56+X56+Y56+Z56)/Q56)&gt;0,ROUNDUP(((1+G56-K56-R56-V56+W56+X56+Y56+Z56)/Q56),0),0)</f>
        <v>10</v>
      </c>
      <c r="AE56" s="16">
        <f>1/G56</f>
        <v>3.5714285714285712E-2</v>
      </c>
      <c r="AF56" s="16">
        <f>P56/(K56+P56)</f>
        <v>0.33333333333333331</v>
      </c>
      <c r="AG56" s="13">
        <v>0</v>
      </c>
      <c r="AH56" s="13">
        <v>4</v>
      </c>
      <c r="AI56" s="13">
        <v>0</v>
      </c>
      <c r="AJ56" s="13">
        <v>3</v>
      </c>
      <c r="AK56" s="13">
        <v>0</v>
      </c>
      <c r="AL56" s="13">
        <f t="shared" si="7"/>
        <v>7</v>
      </c>
      <c r="AM56" s="13">
        <v>0</v>
      </c>
      <c r="AN56" s="13">
        <v>0</v>
      </c>
      <c r="AO56" s="13">
        <v>1</v>
      </c>
      <c r="AP56" s="13">
        <v>0</v>
      </c>
      <c r="AQ56" s="13">
        <f t="shared" si="8"/>
        <v>1</v>
      </c>
      <c r="AR56" s="13" t="s">
        <v>59</v>
      </c>
      <c r="AS56" s="13" t="s">
        <v>68</v>
      </c>
      <c r="AT56" s="13" t="s">
        <v>61</v>
      </c>
      <c r="AU56" s="13">
        <v>3</v>
      </c>
      <c r="AV56" s="13">
        <v>1.67</v>
      </c>
      <c r="AW56" s="13">
        <v>0.93</v>
      </c>
      <c r="AX56" s="13">
        <v>1.77</v>
      </c>
      <c r="AY56" s="16">
        <v>0.84619999999999995</v>
      </c>
      <c r="AZ56" s="16">
        <v>0.85029999999999994</v>
      </c>
      <c r="BA56" s="16">
        <v>0.76239999999999997</v>
      </c>
      <c r="BB56" s="13" t="s">
        <v>85</v>
      </c>
      <c r="BC56" s="13" t="s">
        <v>63</v>
      </c>
    </row>
    <row r="57" spans="1:55" x14ac:dyDescent="0.25">
      <c r="A57" s="13" t="s">
        <v>80</v>
      </c>
      <c r="B57" s="13" t="s">
        <v>107</v>
      </c>
      <c r="C57" s="14" t="s">
        <v>91</v>
      </c>
      <c r="D57" s="15">
        <v>4</v>
      </c>
      <c r="E57" s="15" t="s">
        <v>200</v>
      </c>
      <c r="F57" s="13" t="s">
        <v>201</v>
      </c>
      <c r="G57" s="13">
        <v>15</v>
      </c>
      <c r="H57" s="13">
        <v>20</v>
      </c>
      <c r="I57" s="13">
        <v>0</v>
      </c>
      <c r="J57" s="13">
        <v>1</v>
      </c>
      <c r="K57" s="13">
        <f t="shared" si="3"/>
        <v>19</v>
      </c>
      <c r="L57" s="16">
        <f>K57/G57</f>
        <v>1.2666666666666666</v>
      </c>
      <c r="M57" s="14">
        <v>0.56999999999999995</v>
      </c>
      <c r="N57" s="13">
        <v>0</v>
      </c>
      <c r="O57" s="13">
        <v>0</v>
      </c>
      <c r="P57" s="13">
        <f t="shared" si="4"/>
        <v>0</v>
      </c>
      <c r="Q57" s="16">
        <v>1</v>
      </c>
      <c r="R57" s="17">
        <f t="shared" si="5"/>
        <v>0</v>
      </c>
      <c r="S57" s="13">
        <v>0</v>
      </c>
      <c r="T57" s="13">
        <v>0</v>
      </c>
      <c r="U57" s="13">
        <v>1</v>
      </c>
      <c r="V57" s="17">
        <f t="shared" si="6"/>
        <v>1</v>
      </c>
      <c r="W57" s="13">
        <v>1</v>
      </c>
      <c r="X57" s="13">
        <v>0</v>
      </c>
      <c r="Y57" s="13">
        <v>0</v>
      </c>
      <c r="Z57" s="17">
        <v>0.39777020000000002</v>
      </c>
      <c r="AA57" s="16">
        <f>(K57+R57+V57-W57-X57-Y57-Z57)/G57</f>
        <v>1.2401486533333332</v>
      </c>
      <c r="AB57" s="13">
        <f t="shared" si="9"/>
        <v>0</v>
      </c>
      <c r="AC57" s="13">
        <f>IF(((G57-K57-R57-V57+W57+X57+Y57+Z57)/Q57)&gt;0,ROUNDUP(((G57-K57-R57-V57+W57+X57+Y57+Z57)/Q57),0),0)</f>
        <v>0</v>
      </c>
      <c r="AD57" s="13">
        <f>IF(((1+G57-K57-R57-V57+W57+X57+Y57+Z57)/Q57)&gt;0,ROUNDUP(((1+G57-K57-R57-V57+W57+X57+Y57+Z57)/Q57),0),0)</f>
        <v>0</v>
      </c>
      <c r="AE57" s="16">
        <f>1/G57</f>
        <v>6.6666666666666666E-2</v>
      </c>
      <c r="AF57" s="16">
        <f>P57/(K57+P57)</f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f t="shared" si="7"/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f t="shared" si="8"/>
        <v>0</v>
      </c>
      <c r="AR57" s="13" t="s">
        <v>59</v>
      </c>
      <c r="AS57" s="13" t="s">
        <v>110</v>
      </c>
      <c r="AT57" s="13" t="s">
        <v>61</v>
      </c>
      <c r="AU57" s="13">
        <v>7</v>
      </c>
      <c r="AV57" s="13">
        <v>0.84</v>
      </c>
      <c r="AW57" s="13">
        <v>0.22</v>
      </c>
      <c r="AX57" s="13">
        <v>0.49</v>
      </c>
      <c r="AY57" s="16">
        <v>1</v>
      </c>
      <c r="AZ57" s="16">
        <v>1</v>
      </c>
      <c r="BA57" s="16">
        <v>0.95120000000000005</v>
      </c>
      <c r="BB57" s="13" t="s">
        <v>183</v>
      </c>
      <c r="BC57" s="13" t="s">
        <v>63</v>
      </c>
    </row>
    <row r="58" spans="1:55" x14ac:dyDescent="0.25">
      <c r="A58" s="13" t="s">
        <v>54</v>
      </c>
      <c r="B58" s="13" t="s">
        <v>127</v>
      </c>
      <c r="C58" s="14" t="s">
        <v>91</v>
      </c>
      <c r="D58" s="15">
        <v>5</v>
      </c>
      <c r="E58" s="15" t="s">
        <v>202</v>
      </c>
      <c r="F58" s="13" t="s">
        <v>203</v>
      </c>
      <c r="G58" s="13">
        <v>14</v>
      </c>
      <c r="H58" s="13">
        <v>8</v>
      </c>
      <c r="I58" s="13">
        <v>0</v>
      </c>
      <c r="J58" s="13">
        <v>0</v>
      </c>
      <c r="K58" s="13">
        <f t="shared" si="3"/>
        <v>8</v>
      </c>
      <c r="L58" s="16">
        <f>K58/G58</f>
        <v>0.5714285714285714</v>
      </c>
      <c r="M58" s="14">
        <v>0.76</v>
      </c>
      <c r="N58" s="13">
        <v>3</v>
      </c>
      <c r="O58" s="13">
        <v>0</v>
      </c>
      <c r="P58" s="13">
        <f t="shared" si="4"/>
        <v>3</v>
      </c>
      <c r="Q58" s="16">
        <v>0.91669999999999996</v>
      </c>
      <c r="R58" s="17">
        <f t="shared" si="5"/>
        <v>2.7500999999999998</v>
      </c>
      <c r="S58" s="13">
        <v>0</v>
      </c>
      <c r="T58" s="13">
        <v>0</v>
      </c>
      <c r="U58" s="13">
        <v>0</v>
      </c>
      <c r="V58" s="17">
        <f t="shared" si="6"/>
        <v>0</v>
      </c>
      <c r="W58" s="13">
        <v>0</v>
      </c>
      <c r="X58" s="13">
        <v>0</v>
      </c>
      <c r="Y58" s="13">
        <v>0</v>
      </c>
      <c r="Z58" s="17">
        <v>0.3401766</v>
      </c>
      <c r="AA58" s="16">
        <f>(K58+R58+V58-W58-X58-Y58-Z58)/G58</f>
        <v>0.74356595714285711</v>
      </c>
      <c r="AB58" s="13">
        <f t="shared" si="9"/>
        <v>1</v>
      </c>
      <c r="AC58" s="13">
        <f>IF(((G58-K58-R58-V58+W58+X58+Y58+Z58)/Q58)&gt;0,ROUNDUP(((G58-K58-R58-V58+W58+X58+Y58+Z58)/Q58),0),0)</f>
        <v>4</v>
      </c>
      <c r="AD58" s="13">
        <f>IF(((1+G58-K58-R58-V58+W58+X58+Y58+Z58)/Q58)&gt;0,ROUNDUP(((1+G58-K58-R58-V58+W58+X58+Y58+Z58)/Q58),0),0)</f>
        <v>6</v>
      </c>
      <c r="AE58" s="16">
        <f>1/G58</f>
        <v>7.1428571428571425E-2</v>
      </c>
      <c r="AF58" s="16">
        <f>P58/(K58+P58)</f>
        <v>0.27272727272727271</v>
      </c>
      <c r="AG58" s="13">
        <v>0</v>
      </c>
      <c r="AH58" s="13">
        <v>2</v>
      </c>
      <c r="AI58" s="13">
        <v>0</v>
      </c>
      <c r="AJ58" s="13">
        <v>0</v>
      </c>
      <c r="AK58" s="13">
        <v>0</v>
      </c>
      <c r="AL58" s="13">
        <f t="shared" si="7"/>
        <v>2</v>
      </c>
      <c r="AM58" s="13">
        <v>1</v>
      </c>
      <c r="AN58" s="13">
        <v>0</v>
      </c>
      <c r="AO58" s="13">
        <v>0</v>
      </c>
      <c r="AP58" s="13">
        <v>0</v>
      </c>
      <c r="AQ58" s="13">
        <f t="shared" si="8"/>
        <v>1</v>
      </c>
      <c r="AR58" s="13" t="s">
        <v>59</v>
      </c>
      <c r="AS58" s="13" t="s">
        <v>89</v>
      </c>
      <c r="AT58" s="13" t="s">
        <v>61</v>
      </c>
      <c r="AU58" s="13">
        <v>7</v>
      </c>
      <c r="AV58" s="13">
        <v>0.83</v>
      </c>
      <c r="AW58" s="13">
        <v>0.38</v>
      </c>
      <c r="AX58" s="13">
        <v>0.77</v>
      </c>
      <c r="AY58" s="16">
        <v>0.90480000000000005</v>
      </c>
      <c r="AZ58" s="16">
        <v>0.89149999999999996</v>
      </c>
      <c r="BA58" s="16">
        <v>0.87470000000000003</v>
      </c>
      <c r="BB58" s="13" t="s">
        <v>94</v>
      </c>
      <c r="BC58" s="13" t="s">
        <v>63</v>
      </c>
    </row>
    <row r="59" spans="1:55" x14ac:dyDescent="0.25">
      <c r="A59" s="13" t="s">
        <v>64</v>
      </c>
      <c r="B59" s="13" t="s">
        <v>74</v>
      </c>
      <c r="C59" s="14" t="s">
        <v>91</v>
      </c>
      <c r="D59" s="15">
        <v>6</v>
      </c>
      <c r="E59" s="15" t="s">
        <v>204</v>
      </c>
      <c r="F59" s="13" t="s">
        <v>205</v>
      </c>
      <c r="G59" s="13">
        <v>12</v>
      </c>
      <c r="H59" s="13">
        <v>9</v>
      </c>
      <c r="I59" s="13">
        <v>0</v>
      </c>
      <c r="J59" s="13">
        <v>0</v>
      </c>
      <c r="K59" s="13">
        <f t="shared" si="3"/>
        <v>9</v>
      </c>
      <c r="L59" s="16">
        <f>K59/G59</f>
        <v>0.75</v>
      </c>
      <c r="M59" s="14">
        <v>0.84</v>
      </c>
      <c r="N59" s="13">
        <v>4</v>
      </c>
      <c r="O59" s="13">
        <v>0</v>
      </c>
      <c r="P59" s="13">
        <f t="shared" si="4"/>
        <v>4</v>
      </c>
      <c r="Q59" s="16">
        <v>0.91669999999999996</v>
      </c>
      <c r="R59" s="17">
        <f t="shared" si="5"/>
        <v>3.6667999999999998</v>
      </c>
      <c r="S59" s="13">
        <v>0</v>
      </c>
      <c r="T59" s="13">
        <v>0</v>
      </c>
      <c r="U59" s="13">
        <v>0</v>
      </c>
      <c r="V59" s="17">
        <f t="shared" si="6"/>
        <v>0</v>
      </c>
      <c r="W59" s="13">
        <v>0</v>
      </c>
      <c r="X59" s="13">
        <v>0</v>
      </c>
      <c r="Y59" s="13">
        <v>0</v>
      </c>
      <c r="Z59" s="17">
        <v>0.2855065</v>
      </c>
      <c r="AA59" s="16">
        <f>(K59+R59+V59-W59-X59-Y59-Z59)/G59</f>
        <v>1.0317744583333333</v>
      </c>
      <c r="AB59" s="13">
        <f t="shared" si="9"/>
        <v>0</v>
      </c>
      <c r="AC59" s="13">
        <f>IF(((G59-K59-R59-V59+W59+X59+Y59+Z59)/Q59)&gt;0,ROUNDUP(((G59-K59-R59-V59+W59+X59+Y59+Z59)/Q59),0),0)</f>
        <v>0</v>
      </c>
      <c r="AD59" s="13">
        <f>IF(((1+G59-K59-R59-V59+W59+X59+Y59+Z59)/Q59)&gt;0,ROUNDUP(((1+G59-K59-R59-V59+W59+X59+Y59+Z59)/Q59),0),0)</f>
        <v>1</v>
      </c>
      <c r="AE59" s="16">
        <f>1/G59</f>
        <v>8.3333333333333329E-2</v>
      </c>
      <c r="AF59" s="16">
        <f>P59/(K59+P59)</f>
        <v>0.30769230769230771</v>
      </c>
      <c r="AG59" s="13">
        <v>0</v>
      </c>
      <c r="AH59" s="13">
        <v>0</v>
      </c>
      <c r="AI59" s="13">
        <v>0</v>
      </c>
      <c r="AJ59" s="13">
        <v>0</v>
      </c>
      <c r="AK59" s="13">
        <v>4</v>
      </c>
      <c r="AL59" s="13">
        <f t="shared" si="7"/>
        <v>4</v>
      </c>
      <c r="AM59" s="13">
        <v>0</v>
      </c>
      <c r="AN59" s="13">
        <v>0</v>
      </c>
      <c r="AO59" s="13">
        <v>0</v>
      </c>
      <c r="AP59" s="13">
        <v>0</v>
      </c>
      <c r="AQ59" s="13">
        <f t="shared" si="8"/>
        <v>0</v>
      </c>
      <c r="AR59" s="13" t="s">
        <v>59</v>
      </c>
      <c r="AS59" s="13" t="s">
        <v>78</v>
      </c>
      <c r="AT59" s="13" t="s">
        <v>61</v>
      </c>
      <c r="AU59" s="13">
        <v>7</v>
      </c>
      <c r="AV59" s="13">
        <v>1.06</v>
      </c>
      <c r="AW59" s="13">
        <v>0.52</v>
      </c>
      <c r="AX59" s="13">
        <v>0.82</v>
      </c>
      <c r="AY59" s="16">
        <v>0.88239999999999996</v>
      </c>
      <c r="AZ59" s="16">
        <v>0.9153</v>
      </c>
      <c r="BA59" s="16">
        <v>0.85440000000000005</v>
      </c>
      <c r="BB59" s="13" t="s">
        <v>102</v>
      </c>
      <c r="BC59" s="13" t="s">
        <v>63</v>
      </c>
    </row>
    <row r="60" spans="1:55" x14ac:dyDescent="0.25">
      <c r="A60" s="13" t="s">
        <v>64</v>
      </c>
      <c r="B60" s="13" t="s">
        <v>65</v>
      </c>
      <c r="C60" s="14" t="s">
        <v>75</v>
      </c>
      <c r="D60" s="15">
        <v>7</v>
      </c>
      <c r="E60" s="15" t="s">
        <v>206</v>
      </c>
      <c r="F60" s="13" t="s">
        <v>207</v>
      </c>
      <c r="G60" s="13">
        <v>24</v>
      </c>
      <c r="H60" s="13">
        <v>19</v>
      </c>
      <c r="I60" s="13">
        <v>0</v>
      </c>
      <c r="J60" s="13">
        <v>0</v>
      </c>
      <c r="K60" s="13">
        <f t="shared" si="3"/>
        <v>19</v>
      </c>
      <c r="L60" s="16">
        <f>K60/G60</f>
        <v>0.79166666666666663</v>
      </c>
      <c r="M60" s="14">
        <v>1.61</v>
      </c>
      <c r="N60" s="13">
        <v>4</v>
      </c>
      <c r="O60" s="13">
        <v>1</v>
      </c>
      <c r="P60" s="13">
        <f t="shared" si="4"/>
        <v>3</v>
      </c>
      <c r="Q60" s="16">
        <v>0.96879999999999999</v>
      </c>
      <c r="R60" s="17">
        <f t="shared" si="5"/>
        <v>2.9064000000000001</v>
      </c>
      <c r="S60" s="13">
        <v>0</v>
      </c>
      <c r="T60" s="13">
        <v>0</v>
      </c>
      <c r="U60" s="13">
        <v>0</v>
      </c>
      <c r="V60" s="17">
        <f t="shared" si="6"/>
        <v>0</v>
      </c>
      <c r="W60" s="13">
        <v>1</v>
      </c>
      <c r="X60" s="13">
        <v>0</v>
      </c>
      <c r="Y60" s="13">
        <v>0</v>
      </c>
      <c r="Z60" s="17">
        <v>1.0640419000000001</v>
      </c>
      <c r="AA60" s="16">
        <f>(K60+R60+V60-W60-X60-Y60-Z60)/G60</f>
        <v>0.82676492083333342</v>
      </c>
      <c r="AB60" s="13">
        <f t="shared" si="9"/>
        <v>0</v>
      </c>
      <c r="AC60" s="13">
        <f>IF(((G60-K60-R60-V60+W60+X60+Y60+Z60)/Q60)&gt;0,ROUNDUP(((G60-K60-R60-V60+W60+X60+Y60+Z60)/Q60),0),0)</f>
        <v>5</v>
      </c>
      <c r="AD60" s="13">
        <f>IF(((1+G60-K60-R60-V60+W60+X60+Y60+Z60)/Q60)&gt;0,ROUNDUP(((1+G60-K60-R60-V60+W60+X60+Y60+Z60)/Q60),0),0)</f>
        <v>6</v>
      </c>
      <c r="AE60" s="16">
        <f>1/G60</f>
        <v>4.1666666666666664E-2</v>
      </c>
      <c r="AF60" s="16">
        <f>P60/(K60+P60)</f>
        <v>0.13636363636363635</v>
      </c>
      <c r="AG60" s="13">
        <v>0</v>
      </c>
      <c r="AH60" s="13">
        <v>2</v>
      </c>
      <c r="AI60" s="13">
        <v>0</v>
      </c>
      <c r="AJ60" s="13">
        <v>1</v>
      </c>
      <c r="AK60" s="13">
        <v>0</v>
      </c>
      <c r="AL60" s="13">
        <f t="shared" si="7"/>
        <v>3</v>
      </c>
      <c r="AM60" s="13">
        <v>0</v>
      </c>
      <c r="AN60" s="13">
        <v>0</v>
      </c>
      <c r="AO60" s="13">
        <v>1</v>
      </c>
      <c r="AP60" s="13">
        <v>0</v>
      </c>
      <c r="AQ60" s="13">
        <f t="shared" si="8"/>
        <v>1</v>
      </c>
      <c r="AR60" s="13" t="s">
        <v>59</v>
      </c>
      <c r="AS60" s="13" t="s">
        <v>68</v>
      </c>
      <c r="AT60" s="13" t="s">
        <v>61</v>
      </c>
      <c r="AU60" s="13">
        <v>3</v>
      </c>
      <c r="AV60" s="13">
        <v>2.2400000000000002</v>
      </c>
      <c r="AW60" s="13">
        <v>0.74</v>
      </c>
      <c r="AX60" s="13">
        <v>1.68</v>
      </c>
      <c r="AY60" s="16">
        <v>1</v>
      </c>
      <c r="AZ60" s="16">
        <v>0.92859999999999998</v>
      </c>
      <c r="BA60" s="16">
        <v>0.78220000000000001</v>
      </c>
      <c r="BB60" s="13" t="s">
        <v>79</v>
      </c>
      <c r="BC60" s="13" t="s">
        <v>63</v>
      </c>
    </row>
    <row r="61" spans="1:55" x14ac:dyDescent="0.25">
      <c r="A61" s="13" t="s">
        <v>64</v>
      </c>
      <c r="B61" s="13" t="s">
        <v>197</v>
      </c>
      <c r="C61" s="14" t="s">
        <v>75</v>
      </c>
      <c r="D61" s="15">
        <v>8</v>
      </c>
      <c r="E61" s="15" t="s">
        <v>208</v>
      </c>
      <c r="F61" s="13" t="s">
        <v>209</v>
      </c>
      <c r="G61" s="13">
        <v>29</v>
      </c>
      <c r="H61" s="13">
        <v>17</v>
      </c>
      <c r="I61" s="13">
        <v>0</v>
      </c>
      <c r="J61" s="13">
        <v>0</v>
      </c>
      <c r="K61" s="13">
        <f t="shared" si="3"/>
        <v>17</v>
      </c>
      <c r="L61" s="16">
        <f>K61/G61</f>
        <v>0.58620689655172409</v>
      </c>
      <c r="M61" s="14">
        <v>1.73</v>
      </c>
      <c r="N61" s="13">
        <v>10</v>
      </c>
      <c r="O61" s="13">
        <v>0</v>
      </c>
      <c r="P61" s="13">
        <f t="shared" si="4"/>
        <v>10</v>
      </c>
      <c r="Q61" s="16">
        <v>0.79410000000000003</v>
      </c>
      <c r="R61" s="17">
        <f t="shared" si="5"/>
        <v>7.9410000000000007</v>
      </c>
      <c r="S61" s="13">
        <v>1</v>
      </c>
      <c r="T61" s="13">
        <v>0</v>
      </c>
      <c r="U61" s="13">
        <v>0</v>
      </c>
      <c r="V61" s="17">
        <f t="shared" si="6"/>
        <v>0.79410000000000003</v>
      </c>
      <c r="W61" s="13">
        <v>1</v>
      </c>
      <c r="X61" s="13">
        <v>0</v>
      </c>
      <c r="Y61" s="13">
        <v>0</v>
      </c>
      <c r="Z61" s="17">
        <v>1.8147181999999999</v>
      </c>
      <c r="AA61" s="16">
        <f>(K61+R61+V61-W61-X61-Y61-Z61)/G61</f>
        <v>0.79035799310344834</v>
      </c>
      <c r="AB61" s="13">
        <f t="shared" si="9"/>
        <v>1</v>
      </c>
      <c r="AC61" s="13">
        <f>IF(((G61-K61-R61-V61+W61+X61+Y61+Z61)/Q61)&gt;0,ROUNDUP(((G61-K61-R61-V61+W61+X61+Y61+Z61)/Q61),0),0)</f>
        <v>8</v>
      </c>
      <c r="AD61" s="13">
        <f>IF(((1+G61-K61-R61-V61+W61+X61+Y61+Z61)/Q61)&gt;0,ROUNDUP(((1+G61-K61-R61-V61+W61+X61+Y61+Z61)/Q61),0),0)</f>
        <v>9</v>
      </c>
      <c r="AE61" s="16">
        <f>1/G61</f>
        <v>3.4482758620689655E-2</v>
      </c>
      <c r="AF61" s="16">
        <f>P61/(K61+P61)</f>
        <v>0.37037037037037035</v>
      </c>
      <c r="AG61" s="13">
        <v>0</v>
      </c>
      <c r="AH61" s="13">
        <v>9</v>
      </c>
      <c r="AI61" s="13">
        <v>0</v>
      </c>
      <c r="AJ61" s="13">
        <v>0</v>
      </c>
      <c r="AK61" s="13">
        <v>1</v>
      </c>
      <c r="AL61" s="13">
        <f t="shared" si="7"/>
        <v>10</v>
      </c>
      <c r="AM61" s="13">
        <v>0</v>
      </c>
      <c r="AN61" s="13">
        <v>0</v>
      </c>
      <c r="AO61" s="13">
        <v>0</v>
      </c>
      <c r="AP61" s="13">
        <v>0</v>
      </c>
      <c r="AQ61" s="13">
        <f t="shared" si="8"/>
        <v>0</v>
      </c>
      <c r="AR61" s="13" t="s">
        <v>59</v>
      </c>
      <c r="AS61" s="13" t="s">
        <v>84</v>
      </c>
      <c r="AT61" s="13" t="s">
        <v>61</v>
      </c>
      <c r="AU61" s="13">
        <v>3</v>
      </c>
      <c r="AV61" s="13">
        <v>1.98</v>
      </c>
      <c r="AW61" s="13">
        <v>1.31</v>
      </c>
      <c r="AX61" s="13">
        <v>1.99</v>
      </c>
      <c r="AY61" s="16">
        <v>0.8095</v>
      </c>
      <c r="AZ61" s="16">
        <v>0.76919999999999999</v>
      </c>
      <c r="BA61" s="16">
        <v>0.74929999999999997</v>
      </c>
      <c r="BB61" s="13" t="s">
        <v>90</v>
      </c>
      <c r="BC61" s="13" t="s">
        <v>63</v>
      </c>
    </row>
    <row r="62" spans="1:55" x14ac:dyDescent="0.25">
      <c r="A62" s="13" t="s">
        <v>80</v>
      </c>
      <c r="B62" s="13" t="s">
        <v>132</v>
      </c>
      <c r="C62" s="14" t="s">
        <v>75</v>
      </c>
      <c r="D62" s="15">
        <v>5</v>
      </c>
      <c r="E62" s="15" t="s">
        <v>210</v>
      </c>
      <c r="F62" s="13" t="s">
        <v>211</v>
      </c>
      <c r="G62" s="13">
        <v>23</v>
      </c>
      <c r="H62" s="13">
        <v>15</v>
      </c>
      <c r="I62" s="13">
        <v>0</v>
      </c>
      <c r="J62" s="13">
        <v>1</v>
      </c>
      <c r="K62" s="13">
        <f t="shared" si="3"/>
        <v>14</v>
      </c>
      <c r="L62" s="16">
        <f>K62/G62</f>
        <v>0.60869565217391308</v>
      </c>
      <c r="M62" s="14">
        <v>1.05</v>
      </c>
      <c r="N62" s="13">
        <v>5</v>
      </c>
      <c r="O62" s="13">
        <v>0</v>
      </c>
      <c r="P62" s="13">
        <f t="shared" si="4"/>
        <v>5</v>
      </c>
      <c r="Q62" s="16">
        <v>0.92500000000000004</v>
      </c>
      <c r="R62" s="17">
        <f t="shared" si="5"/>
        <v>4.625</v>
      </c>
      <c r="S62" s="13">
        <v>0</v>
      </c>
      <c r="T62" s="13">
        <v>0</v>
      </c>
      <c r="U62" s="13">
        <v>0</v>
      </c>
      <c r="V62" s="17">
        <f t="shared" si="6"/>
        <v>0</v>
      </c>
      <c r="W62" s="13">
        <v>0</v>
      </c>
      <c r="X62" s="13">
        <v>0</v>
      </c>
      <c r="Y62" s="13">
        <v>0</v>
      </c>
      <c r="Z62" s="17">
        <v>1</v>
      </c>
      <c r="AA62" s="16">
        <f>(K62+R62+V62-W62-X62-Y62-Z62)/G62</f>
        <v>0.76630434782608692</v>
      </c>
      <c r="AB62" s="13">
        <f t="shared" si="9"/>
        <v>2</v>
      </c>
      <c r="AC62" s="13">
        <f>IF(((G62-K62-R62-V62+W62+X62+Y62+Z62)/Q62)&gt;0,ROUNDUP(((G62-K62-R62-V62+W62+X62+Y62+Z62)/Q62),0),0)</f>
        <v>6</v>
      </c>
      <c r="AD62" s="13">
        <f>IF(((1+G62-K62-R62-V62+W62+X62+Y62+Z62)/Q62)&gt;0,ROUNDUP(((1+G62-K62-R62-V62+W62+X62+Y62+Z62)/Q62),0),0)</f>
        <v>7</v>
      </c>
      <c r="AE62" s="16">
        <f>1/G62</f>
        <v>4.3478260869565216E-2</v>
      </c>
      <c r="AF62" s="16">
        <f>P62/(K62+P62)</f>
        <v>0.26315789473684209</v>
      </c>
      <c r="AG62" s="13">
        <v>0</v>
      </c>
      <c r="AH62" s="13">
        <v>0</v>
      </c>
      <c r="AI62" s="13">
        <v>0</v>
      </c>
      <c r="AJ62" s="13">
        <v>0</v>
      </c>
      <c r="AK62" s="13">
        <v>5</v>
      </c>
      <c r="AL62" s="13">
        <f t="shared" si="7"/>
        <v>5</v>
      </c>
      <c r="AM62" s="13">
        <v>0</v>
      </c>
      <c r="AN62" s="13">
        <v>0</v>
      </c>
      <c r="AO62" s="13">
        <v>0</v>
      </c>
      <c r="AP62" s="13">
        <v>0</v>
      </c>
      <c r="AQ62" s="13">
        <f t="shared" si="8"/>
        <v>0</v>
      </c>
      <c r="AR62" s="13" t="s">
        <v>59</v>
      </c>
      <c r="AS62" s="13" t="s">
        <v>110</v>
      </c>
      <c r="AT62" s="13" t="s">
        <v>61</v>
      </c>
      <c r="AU62" s="13">
        <v>3</v>
      </c>
      <c r="AV62" s="13">
        <v>1.25</v>
      </c>
      <c r="AW62" s="13">
        <v>0.28999999999999998</v>
      </c>
      <c r="AX62" s="13">
        <v>1.55</v>
      </c>
      <c r="AY62" s="16">
        <v>0.9355</v>
      </c>
      <c r="AZ62" s="16">
        <v>0.88890000000000002</v>
      </c>
      <c r="BA62" s="16">
        <v>0.82099999999999995</v>
      </c>
      <c r="BB62" s="13" t="s">
        <v>118</v>
      </c>
      <c r="BC62" s="13" t="s">
        <v>63</v>
      </c>
    </row>
    <row r="63" spans="1:55" x14ac:dyDescent="0.25">
      <c r="A63" s="13" t="s">
        <v>80</v>
      </c>
      <c r="B63" s="13" t="s">
        <v>107</v>
      </c>
      <c r="C63" s="14" t="s">
        <v>75</v>
      </c>
      <c r="D63" s="15">
        <v>5</v>
      </c>
      <c r="E63" s="15" t="s">
        <v>212</v>
      </c>
      <c r="F63" s="13" t="s">
        <v>213</v>
      </c>
      <c r="G63" s="13">
        <v>24</v>
      </c>
      <c r="H63" s="13">
        <v>14</v>
      </c>
      <c r="I63" s="13">
        <v>0</v>
      </c>
      <c r="J63" s="13">
        <v>1</v>
      </c>
      <c r="K63" s="13">
        <f t="shared" si="3"/>
        <v>13</v>
      </c>
      <c r="L63" s="16">
        <f>K63/G63</f>
        <v>0.54166666666666663</v>
      </c>
      <c r="M63" s="14">
        <v>1.49</v>
      </c>
      <c r="N63" s="13">
        <v>3</v>
      </c>
      <c r="O63" s="13">
        <v>0</v>
      </c>
      <c r="P63" s="13">
        <f t="shared" si="4"/>
        <v>3</v>
      </c>
      <c r="Q63" s="16">
        <v>0.9</v>
      </c>
      <c r="R63" s="17">
        <f t="shared" si="5"/>
        <v>2.7</v>
      </c>
      <c r="S63" s="13">
        <v>1</v>
      </c>
      <c r="T63" s="13">
        <v>0</v>
      </c>
      <c r="U63" s="13">
        <v>0</v>
      </c>
      <c r="V63" s="17">
        <f t="shared" si="6"/>
        <v>0.9</v>
      </c>
      <c r="W63" s="13">
        <v>2</v>
      </c>
      <c r="X63" s="13">
        <v>0</v>
      </c>
      <c r="Y63" s="13">
        <v>0</v>
      </c>
      <c r="Z63" s="17">
        <v>1.0155003</v>
      </c>
      <c r="AA63" s="16">
        <f>(K63+R63+V63-W63-X63-Y63-Z63)/G63</f>
        <v>0.56602082083333327</v>
      </c>
      <c r="AB63" s="13">
        <f t="shared" si="9"/>
        <v>7</v>
      </c>
      <c r="AC63" s="13">
        <f>IF(((G63-K63-R63-V63+W63+X63+Y63+Z63)/Q63)&gt;0,ROUNDUP(((G63-K63-R63-V63+W63+X63+Y63+Z63)/Q63),0),0)</f>
        <v>12</v>
      </c>
      <c r="AD63" s="13">
        <f>IF(((1+G63-K63-R63-V63+W63+X63+Y63+Z63)/Q63)&gt;0,ROUNDUP(((1+G63-K63-R63-V63+W63+X63+Y63+Z63)/Q63),0),0)</f>
        <v>13</v>
      </c>
      <c r="AE63" s="16">
        <f>1/G63</f>
        <v>4.1666666666666664E-2</v>
      </c>
      <c r="AF63" s="16">
        <f>P63/(K63+P63)</f>
        <v>0.1875</v>
      </c>
      <c r="AG63" s="13">
        <v>0</v>
      </c>
      <c r="AH63" s="13">
        <v>1</v>
      </c>
      <c r="AI63" s="13">
        <v>0</v>
      </c>
      <c r="AJ63" s="13">
        <v>0</v>
      </c>
      <c r="AK63" s="13">
        <v>2</v>
      </c>
      <c r="AL63" s="13">
        <f t="shared" si="7"/>
        <v>3</v>
      </c>
      <c r="AM63" s="13">
        <v>0</v>
      </c>
      <c r="AN63" s="13">
        <v>0</v>
      </c>
      <c r="AO63" s="13">
        <v>0</v>
      </c>
      <c r="AP63" s="13">
        <v>0</v>
      </c>
      <c r="AQ63" s="13">
        <f t="shared" si="8"/>
        <v>0</v>
      </c>
      <c r="AR63" s="13" t="s">
        <v>59</v>
      </c>
      <c r="AS63" s="13" t="s">
        <v>110</v>
      </c>
      <c r="AT63" s="13" t="s">
        <v>61</v>
      </c>
      <c r="AU63" s="13">
        <v>3</v>
      </c>
      <c r="AV63" s="13">
        <v>1.53</v>
      </c>
      <c r="AW63" s="13">
        <v>0.56000000000000005</v>
      </c>
      <c r="AX63" s="13">
        <v>1.55</v>
      </c>
      <c r="AY63" s="16">
        <v>0.89659999999999995</v>
      </c>
      <c r="AZ63" s="16">
        <v>0.88460000000000005</v>
      </c>
      <c r="BA63" s="16">
        <v>0.82099999999999995</v>
      </c>
      <c r="BB63" s="13" t="s">
        <v>118</v>
      </c>
      <c r="BC63" s="13" t="s">
        <v>63</v>
      </c>
    </row>
    <row r="64" spans="1:55" x14ac:dyDescent="0.25">
      <c r="A64" s="13" t="s">
        <v>80</v>
      </c>
      <c r="B64" s="13" t="s">
        <v>107</v>
      </c>
      <c r="C64" s="14" t="s">
        <v>75</v>
      </c>
      <c r="D64" s="15">
        <v>8</v>
      </c>
      <c r="E64" s="15" t="s">
        <v>214</v>
      </c>
      <c r="F64" s="13" t="s">
        <v>215</v>
      </c>
      <c r="G64" s="13">
        <v>53</v>
      </c>
      <c r="H64" s="13">
        <v>44</v>
      </c>
      <c r="I64" s="13">
        <v>1</v>
      </c>
      <c r="J64" s="13">
        <v>0</v>
      </c>
      <c r="K64" s="13">
        <f t="shared" si="3"/>
        <v>43</v>
      </c>
      <c r="L64" s="16">
        <f>K64/G64</f>
        <v>0.81132075471698117</v>
      </c>
      <c r="M64" s="14">
        <v>2.09</v>
      </c>
      <c r="N64" s="13">
        <v>14</v>
      </c>
      <c r="O64" s="13">
        <v>0</v>
      </c>
      <c r="P64" s="13">
        <f t="shared" si="4"/>
        <v>14</v>
      </c>
      <c r="Q64" s="16">
        <v>0.85709999999999997</v>
      </c>
      <c r="R64" s="17">
        <f t="shared" si="5"/>
        <v>11.9994</v>
      </c>
      <c r="S64" s="13">
        <v>3</v>
      </c>
      <c r="T64" s="13">
        <v>0</v>
      </c>
      <c r="U64" s="13">
        <v>1</v>
      </c>
      <c r="V64" s="17">
        <f t="shared" si="6"/>
        <v>3.5712999999999999</v>
      </c>
      <c r="W64" s="13">
        <v>0</v>
      </c>
      <c r="X64" s="13">
        <v>0</v>
      </c>
      <c r="Y64" s="13">
        <v>0</v>
      </c>
      <c r="Z64" s="17">
        <v>3.6099608999999999</v>
      </c>
      <c r="AA64" s="16">
        <f>(K64+R64+V64-W64-X64-Y64-Z64)/G64</f>
        <v>1.0369950773584906</v>
      </c>
      <c r="AB64" s="13">
        <f t="shared" si="9"/>
        <v>0</v>
      </c>
      <c r="AC64" s="13">
        <f>IF(((G64-K64-R64-V64+W64+X64+Y64+Z64)/Q64)&gt;0,ROUNDUP(((G64-K64-R64-V64+W64+X64+Y64+Z64)/Q64),0),0)</f>
        <v>0</v>
      </c>
      <c r="AD64" s="13">
        <f>IF(((1+G64-K64-R64-V64+W64+X64+Y64+Z64)/Q64)&gt;0,ROUNDUP(((1+G64-K64-R64-V64+W64+X64+Y64+Z64)/Q64),0),0)</f>
        <v>0</v>
      </c>
      <c r="AE64" s="16">
        <f>1/G64</f>
        <v>1.8867924528301886E-2</v>
      </c>
      <c r="AF64" s="16">
        <f>P64/(K64+P64)</f>
        <v>0.24561403508771928</v>
      </c>
      <c r="AG64" s="13">
        <v>0</v>
      </c>
      <c r="AH64" s="13">
        <v>3</v>
      </c>
      <c r="AI64" s="13">
        <v>0</v>
      </c>
      <c r="AJ64" s="13">
        <v>0</v>
      </c>
      <c r="AK64" s="13">
        <v>2</v>
      </c>
      <c r="AL64" s="13">
        <f t="shared" si="7"/>
        <v>5</v>
      </c>
      <c r="AM64" s="13">
        <v>3</v>
      </c>
      <c r="AN64" s="13">
        <v>0</v>
      </c>
      <c r="AO64" s="13">
        <v>5</v>
      </c>
      <c r="AP64" s="13">
        <v>1</v>
      </c>
      <c r="AQ64" s="13">
        <f t="shared" si="8"/>
        <v>9</v>
      </c>
      <c r="AR64" s="13" t="s">
        <v>59</v>
      </c>
      <c r="AS64" s="13" t="s">
        <v>110</v>
      </c>
      <c r="AT64" s="13" t="s">
        <v>61</v>
      </c>
      <c r="AU64" s="13">
        <v>3</v>
      </c>
      <c r="AV64" s="13">
        <v>2.5</v>
      </c>
      <c r="AW64" s="13">
        <v>2.02</v>
      </c>
      <c r="AX64" s="13">
        <v>1.99</v>
      </c>
      <c r="AY64" s="16">
        <v>0.71660000000000001</v>
      </c>
      <c r="AZ64" s="16">
        <v>0.83779999999999999</v>
      </c>
      <c r="BA64" s="16">
        <v>0.74929999999999997</v>
      </c>
      <c r="BB64" s="13" t="s">
        <v>90</v>
      </c>
      <c r="BC64" s="13" t="s">
        <v>63</v>
      </c>
    </row>
    <row r="65" spans="1:55" x14ac:dyDescent="0.25">
      <c r="A65" s="13" t="s">
        <v>64</v>
      </c>
      <c r="B65" s="13" t="s">
        <v>65</v>
      </c>
      <c r="C65" s="14" t="s">
        <v>75</v>
      </c>
      <c r="D65" s="15">
        <v>12</v>
      </c>
      <c r="E65" s="15" t="s">
        <v>216</v>
      </c>
      <c r="F65" s="13" t="s">
        <v>217</v>
      </c>
      <c r="G65" s="13">
        <v>90</v>
      </c>
      <c r="H65" s="13">
        <v>81</v>
      </c>
      <c r="I65" s="13">
        <v>2</v>
      </c>
      <c r="J65" s="13">
        <v>0</v>
      </c>
      <c r="K65" s="13">
        <f t="shared" si="3"/>
        <v>79</v>
      </c>
      <c r="L65" s="16">
        <f>K65/G65</f>
        <v>0.87777777777777777</v>
      </c>
      <c r="M65" s="14">
        <v>1.63</v>
      </c>
      <c r="N65" s="13">
        <v>10</v>
      </c>
      <c r="O65" s="13">
        <v>0</v>
      </c>
      <c r="P65" s="13">
        <f t="shared" si="4"/>
        <v>10</v>
      </c>
      <c r="Q65" s="16">
        <v>0.871</v>
      </c>
      <c r="R65" s="17">
        <f t="shared" si="5"/>
        <v>8.7100000000000009</v>
      </c>
      <c r="S65" s="13">
        <v>0</v>
      </c>
      <c r="T65" s="13">
        <v>0</v>
      </c>
      <c r="U65" s="13">
        <v>2</v>
      </c>
      <c r="V65" s="17">
        <f t="shared" si="6"/>
        <v>2</v>
      </c>
      <c r="W65" s="13">
        <v>0</v>
      </c>
      <c r="X65" s="13">
        <v>0</v>
      </c>
      <c r="Y65" s="13">
        <v>0</v>
      </c>
      <c r="Z65" s="17">
        <v>7.6216916000000001</v>
      </c>
      <c r="AA65" s="16">
        <f>(K65+R65+V65-W65-X65-Y65-Z65)/G65</f>
        <v>0.91209231555555559</v>
      </c>
      <c r="AB65" s="13">
        <f t="shared" si="9"/>
        <v>0</v>
      </c>
      <c r="AC65" s="13">
        <f>IF(((G65-K65-R65-V65+W65+X65+Y65+Z65)/Q65)&gt;0,ROUNDUP(((G65-K65-R65-V65+W65+X65+Y65+Z65)/Q65),0),0)</f>
        <v>10</v>
      </c>
      <c r="AD65" s="13">
        <f>IF(((1+G65-K65-R65-V65+W65+X65+Y65+Z65)/Q65)&gt;0,ROUNDUP(((1+G65-K65-R65-V65+W65+X65+Y65+Z65)/Q65),0),0)</f>
        <v>11</v>
      </c>
      <c r="AE65" s="16">
        <f>1/G65</f>
        <v>1.1111111111111112E-2</v>
      </c>
      <c r="AF65" s="16">
        <f>P65/(K65+P65)</f>
        <v>0.11235955056179775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f t="shared" si="7"/>
        <v>0</v>
      </c>
      <c r="AM65" s="13">
        <v>8</v>
      </c>
      <c r="AN65" s="13">
        <v>1</v>
      </c>
      <c r="AO65" s="13">
        <v>1</v>
      </c>
      <c r="AP65" s="13">
        <v>0</v>
      </c>
      <c r="AQ65" s="13">
        <f t="shared" si="8"/>
        <v>10</v>
      </c>
      <c r="AR65" s="13" t="s">
        <v>59</v>
      </c>
      <c r="AS65" s="13" t="s">
        <v>68</v>
      </c>
      <c r="AT65" s="13" t="s">
        <v>139</v>
      </c>
      <c r="AU65" s="13">
        <v>3</v>
      </c>
      <c r="AV65" s="13">
        <v>2.5</v>
      </c>
      <c r="AW65" s="13">
        <v>1.6</v>
      </c>
      <c r="AX65" s="13">
        <v>1.99</v>
      </c>
      <c r="AY65" s="16">
        <v>0.71660000000000001</v>
      </c>
      <c r="AZ65" s="16">
        <v>0.86670000000000003</v>
      </c>
      <c r="BA65" s="16">
        <v>0.74929999999999997</v>
      </c>
      <c r="BB65" s="13" t="s">
        <v>90</v>
      </c>
      <c r="BC65" s="13" t="s">
        <v>63</v>
      </c>
    </row>
    <row r="66" spans="1:55" x14ac:dyDescent="0.25">
      <c r="A66" s="13" t="s">
        <v>54</v>
      </c>
      <c r="B66" s="13" t="s">
        <v>157</v>
      </c>
      <c r="C66" s="14" t="s">
        <v>91</v>
      </c>
      <c r="D66" s="15">
        <v>7</v>
      </c>
      <c r="E66" s="15" t="s">
        <v>218</v>
      </c>
      <c r="F66" s="13" t="s">
        <v>219</v>
      </c>
      <c r="G66" s="13">
        <v>14</v>
      </c>
      <c r="H66" s="13">
        <v>9</v>
      </c>
      <c r="I66" s="13">
        <v>0</v>
      </c>
      <c r="J66" s="13">
        <v>0</v>
      </c>
      <c r="K66" s="13">
        <f t="shared" si="3"/>
        <v>9</v>
      </c>
      <c r="L66" s="16">
        <f>K66/G66</f>
        <v>0.6428571428571429</v>
      </c>
      <c r="M66" s="14">
        <v>0.67</v>
      </c>
      <c r="N66" s="13">
        <v>3</v>
      </c>
      <c r="O66" s="13">
        <v>0</v>
      </c>
      <c r="P66" s="13">
        <f t="shared" si="4"/>
        <v>3</v>
      </c>
      <c r="Q66" s="16">
        <v>0.94740000000000002</v>
      </c>
      <c r="R66" s="17">
        <f t="shared" si="5"/>
        <v>2.8422000000000001</v>
      </c>
      <c r="S66" s="13">
        <v>2</v>
      </c>
      <c r="T66" s="13">
        <v>0</v>
      </c>
      <c r="U66" s="13">
        <v>0</v>
      </c>
      <c r="V66" s="17">
        <f t="shared" si="6"/>
        <v>1.8948</v>
      </c>
      <c r="W66" s="13">
        <v>1</v>
      </c>
      <c r="X66" s="13">
        <v>0</v>
      </c>
      <c r="Y66" s="13">
        <v>0</v>
      </c>
      <c r="Z66" s="17">
        <v>0.27822269999999999</v>
      </c>
      <c r="AA66" s="16">
        <f>(K66+R66+V66-W66-X66-Y66-Z66)/G66</f>
        <v>0.88991266428571425</v>
      </c>
      <c r="AB66" s="13">
        <f t="shared" si="9"/>
        <v>0</v>
      </c>
      <c r="AC66" s="13">
        <f>IF(((G66-K66-R66-V66+W66+X66+Y66+Z66)/Q66)&gt;0,ROUNDUP(((G66-K66-R66-V66+W66+X66+Y66+Z66)/Q66),0),0)</f>
        <v>2</v>
      </c>
      <c r="AD66" s="13">
        <f>IF(((1+G66-K66-R66-V66+W66+X66+Y66+Z66)/Q66)&gt;0,ROUNDUP(((1+G66-K66-R66-V66+W66+X66+Y66+Z66)/Q66),0),0)</f>
        <v>3</v>
      </c>
      <c r="AE66" s="16">
        <f>1/G66</f>
        <v>7.1428571428571425E-2</v>
      </c>
      <c r="AF66" s="16">
        <f>P66/(K66+P66)</f>
        <v>0.25</v>
      </c>
      <c r="AG66" s="13">
        <v>0</v>
      </c>
      <c r="AH66" s="13">
        <v>0</v>
      </c>
      <c r="AI66" s="13">
        <v>0</v>
      </c>
      <c r="AJ66" s="13">
        <v>0</v>
      </c>
      <c r="AK66" s="13">
        <v>3</v>
      </c>
      <c r="AL66" s="13">
        <f t="shared" si="7"/>
        <v>3</v>
      </c>
      <c r="AM66" s="13">
        <v>0</v>
      </c>
      <c r="AN66" s="13">
        <v>0</v>
      </c>
      <c r="AO66" s="13">
        <v>0</v>
      </c>
      <c r="AP66" s="13">
        <v>0</v>
      </c>
      <c r="AQ66" s="13">
        <f t="shared" si="8"/>
        <v>0</v>
      </c>
      <c r="AR66" s="13" t="s">
        <v>59</v>
      </c>
      <c r="AS66" s="13" t="s">
        <v>89</v>
      </c>
      <c r="AT66" s="13" t="s">
        <v>61</v>
      </c>
      <c r="AU66" s="13">
        <v>7</v>
      </c>
      <c r="AV66" s="13">
        <v>0.75</v>
      </c>
      <c r="AW66" s="13">
        <v>0.57999999999999996</v>
      </c>
      <c r="AX66" s="13">
        <v>0.9</v>
      </c>
      <c r="AY66" s="16">
        <v>0.9355</v>
      </c>
      <c r="AZ66" s="16">
        <v>0.85840000000000005</v>
      </c>
      <c r="BA66" s="16">
        <v>0.84519999999999995</v>
      </c>
      <c r="BB66" s="13" t="s">
        <v>192</v>
      </c>
      <c r="BC66" s="13" t="s">
        <v>63</v>
      </c>
    </row>
    <row r="67" spans="1:55" x14ac:dyDescent="0.25">
      <c r="A67" s="13" t="s">
        <v>80</v>
      </c>
      <c r="B67" s="13" t="s">
        <v>220</v>
      </c>
      <c r="C67" s="14" t="s">
        <v>75</v>
      </c>
      <c r="D67" s="15">
        <v>8</v>
      </c>
      <c r="E67" s="15" t="s">
        <v>221</v>
      </c>
      <c r="F67" s="13" t="s">
        <v>222</v>
      </c>
      <c r="G67" s="13">
        <v>55</v>
      </c>
      <c r="H67" s="13">
        <v>37</v>
      </c>
      <c r="I67" s="13">
        <v>1</v>
      </c>
      <c r="J67" s="13">
        <v>0</v>
      </c>
      <c r="K67" s="13">
        <f t="shared" si="3"/>
        <v>36</v>
      </c>
      <c r="L67" s="16">
        <f>K67/G67</f>
        <v>0.65454545454545454</v>
      </c>
      <c r="M67" s="14">
        <v>1.54</v>
      </c>
      <c r="N67" s="13">
        <v>14</v>
      </c>
      <c r="O67" s="13">
        <v>0</v>
      </c>
      <c r="P67" s="13">
        <f t="shared" si="4"/>
        <v>14</v>
      </c>
      <c r="Q67" s="16">
        <v>0.83720000000000006</v>
      </c>
      <c r="R67" s="17">
        <f t="shared" si="5"/>
        <v>11.720800000000001</v>
      </c>
      <c r="S67" s="13">
        <v>1</v>
      </c>
      <c r="T67" s="13">
        <v>0</v>
      </c>
      <c r="U67" s="13">
        <v>0</v>
      </c>
      <c r="V67" s="17">
        <f t="shared" si="6"/>
        <v>0.83720000000000006</v>
      </c>
      <c r="W67" s="13">
        <v>4</v>
      </c>
      <c r="X67" s="13">
        <v>0</v>
      </c>
      <c r="Y67" s="13">
        <v>0</v>
      </c>
      <c r="Z67" s="17">
        <v>2.7931010999999999</v>
      </c>
      <c r="AA67" s="16">
        <f>(K67+R67+V67-W67-X67-Y67-Z67)/G67</f>
        <v>0.75936179818181815</v>
      </c>
      <c r="AB67" s="13">
        <f t="shared" si="9"/>
        <v>4</v>
      </c>
      <c r="AC67" s="13">
        <f>IF(((G67-K67-R67-V67+W67+X67+Y67+Z67)/Q67)&gt;0,ROUNDUP(((G67-K67-R67-V67+W67+X67+Y67+Z67)/Q67),0),0)</f>
        <v>16</v>
      </c>
      <c r="AD67" s="13">
        <f>IF(((1+G67-K67-R67-V67+W67+X67+Y67+Z67)/Q67)&gt;0,ROUNDUP(((1+G67-K67-R67-V67+W67+X67+Y67+Z67)/Q67),0),0)</f>
        <v>18</v>
      </c>
      <c r="AE67" s="16">
        <f>1/G67</f>
        <v>1.8181818181818181E-2</v>
      </c>
      <c r="AF67" s="16">
        <f>P67/(K67+P67)</f>
        <v>0.28000000000000003</v>
      </c>
      <c r="AG67" s="13">
        <v>0</v>
      </c>
      <c r="AH67" s="13">
        <v>5</v>
      </c>
      <c r="AI67" s="13">
        <v>0</v>
      </c>
      <c r="AJ67" s="13">
        <v>1</v>
      </c>
      <c r="AK67" s="13">
        <v>1</v>
      </c>
      <c r="AL67" s="13">
        <f t="shared" si="7"/>
        <v>7</v>
      </c>
      <c r="AM67" s="13">
        <v>1</v>
      </c>
      <c r="AN67" s="13">
        <v>0</v>
      </c>
      <c r="AO67" s="13">
        <v>5</v>
      </c>
      <c r="AP67" s="13">
        <v>1</v>
      </c>
      <c r="AQ67" s="13">
        <f t="shared" si="8"/>
        <v>7</v>
      </c>
      <c r="AR67" s="13" t="s">
        <v>59</v>
      </c>
      <c r="AS67" s="13" t="s">
        <v>84</v>
      </c>
      <c r="AT67" s="13" t="s">
        <v>61</v>
      </c>
      <c r="AU67" s="13">
        <v>3</v>
      </c>
      <c r="AV67" s="13">
        <v>2.5</v>
      </c>
      <c r="AW67" s="13">
        <v>1.45</v>
      </c>
      <c r="AX67" s="13">
        <v>1.99</v>
      </c>
      <c r="AY67" s="16">
        <v>0.71660000000000001</v>
      </c>
      <c r="AZ67" s="16">
        <v>0.82930000000000004</v>
      </c>
      <c r="BA67" s="16">
        <v>0.74929999999999997</v>
      </c>
      <c r="BB67" s="13" t="s">
        <v>90</v>
      </c>
      <c r="BC67" s="13" t="s">
        <v>63</v>
      </c>
    </row>
    <row r="68" spans="1:55" x14ac:dyDescent="0.25">
      <c r="A68" s="13" t="s">
        <v>80</v>
      </c>
      <c r="B68" s="13" t="s">
        <v>132</v>
      </c>
      <c r="C68" s="14" t="s">
        <v>75</v>
      </c>
      <c r="D68" s="15">
        <v>6</v>
      </c>
      <c r="E68" s="15" t="s">
        <v>223</v>
      </c>
      <c r="F68" s="13" t="s">
        <v>224</v>
      </c>
      <c r="G68" s="13">
        <v>21</v>
      </c>
      <c r="H68" s="13">
        <v>16</v>
      </c>
      <c r="I68" s="13">
        <v>0</v>
      </c>
      <c r="J68" s="13">
        <v>1</v>
      </c>
      <c r="K68" s="13">
        <f t="shared" si="3"/>
        <v>15</v>
      </c>
      <c r="L68" s="16">
        <f>K68/G68</f>
        <v>0.7142857142857143</v>
      </c>
      <c r="M68" s="14">
        <v>1.46</v>
      </c>
      <c r="N68" s="13">
        <v>3</v>
      </c>
      <c r="O68" s="13">
        <v>0</v>
      </c>
      <c r="P68" s="13">
        <f t="shared" si="4"/>
        <v>3</v>
      </c>
      <c r="Q68" s="16">
        <v>0.7742</v>
      </c>
      <c r="R68" s="17">
        <f t="shared" si="5"/>
        <v>2.3226</v>
      </c>
      <c r="S68" s="13">
        <v>1</v>
      </c>
      <c r="T68" s="13">
        <v>0</v>
      </c>
      <c r="U68" s="13">
        <v>0</v>
      </c>
      <c r="V68" s="17">
        <f t="shared" si="6"/>
        <v>0.7742</v>
      </c>
      <c r="W68" s="13">
        <v>0</v>
      </c>
      <c r="X68" s="13">
        <v>0</v>
      </c>
      <c r="Y68" s="13">
        <v>0</v>
      </c>
      <c r="Z68" s="17">
        <v>0.93431830000000005</v>
      </c>
      <c r="AA68" s="16">
        <f>(K68+R68+V68-W68-X68-Y68-Z68)/G68</f>
        <v>0.81726103333333333</v>
      </c>
      <c r="AB68" s="13">
        <f t="shared" si="9"/>
        <v>0</v>
      </c>
      <c r="AC68" s="13">
        <f>IF(((G68-K68-R68-V68+W68+X68+Y68+Z68)/Q68)&gt;0,ROUNDUP(((G68-K68-R68-V68+W68+X68+Y68+Z68)/Q68),0),0)</f>
        <v>5</v>
      </c>
      <c r="AD68" s="13">
        <f>IF(((1+G68-K68-R68-V68+W68+X68+Y68+Z68)/Q68)&gt;0,ROUNDUP(((1+G68-K68-R68-V68+W68+X68+Y68+Z68)/Q68),0),0)</f>
        <v>7</v>
      </c>
      <c r="AE68" s="16">
        <f>1/G68</f>
        <v>4.7619047619047616E-2</v>
      </c>
      <c r="AF68" s="16">
        <f>P68/(K68+P68)</f>
        <v>0.16666666666666666</v>
      </c>
      <c r="AG68" s="13">
        <v>0</v>
      </c>
      <c r="AH68" s="13">
        <v>0</v>
      </c>
      <c r="AI68" s="13">
        <v>0</v>
      </c>
      <c r="AJ68" s="13">
        <v>0</v>
      </c>
      <c r="AK68" s="13">
        <v>3</v>
      </c>
      <c r="AL68" s="13">
        <f t="shared" si="7"/>
        <v>3</v>
      </c>
      <c r="AM68" s="13">
        <v>0</v>
      </c>
      <c r="AN68" s="13">
        <v>0</v>
      </c>
      <c r="AO68" s="13">
        <v>0</v>
      </c>
      <c r="AP68" s="13">
        <v>0</v>
      </c>
      <c r="AQ68" s="13">
        <f t="shared" si="8"/>
        <v>0</v>
      </c>
      <c r="AR68" s="13" t="s">
        <v>59</v>
      </c>
      <c r="AS68" s="13" t="s">
        <v>110</v>
      </c>
      <c r="AT68" s="13" t="s">
        <v>61</v>
      </c>
      <c r="AU68" s="13">
        <v>3</v>
      </c>
      <c r="AV68" s="13">
        <v>1.64</v>
      </c>
      <c r="AW68" s="13">
        <v>0.93</v>
      </c>
      <c r="AX68" s="13">
        <v>1.77</v>
      </c>
      <c r="AY68" s="16">
        <v>0.8</v>
      </c>
      <c r="AZ68" s="16">
        <v>0.85029999999999994</v>
      </c>
      <c r="BA68" s="16">
        <v>0.76239999999999997</v>
      </c>
      <c r="BB68" s="13" t="s">
        <v>85</v>
      </c>
      <c r="BC68" s="13" t="s">
        <v>63</v>
      </c>
    </row>
    <row r="69" spans="1:55" x14ac:dyDescent="0.25">
      <c r="A69" s="13" t="s">
        <v>54</v>
      </c>
      <c r="B69" s="13" t="s">
        <v>157</v>
      </c>
      <c r="C69" s="14" t="s">
        <v>91</v>
      </c>
      <c r="D69" s="15">
        <v>8</v>
      </c>
      <c r="E69" s="15" t="s">
        <v>225</v>
      </c>
      <c r="F69" s="13" t="s">
        <v>226</v>
      </c>
      <c r="G69" s="13">
        <v>15</v>
      </c>
      <c r="H69" s="13">
        <v>9</v>
      </c>
      <c r="I69" s="13">
        <v>0</v>
      </c>
      <c r="J69" s="13">
        <v>1</v>
      </c>
      <c r="K69" s="13">
        <f t="shared" si="3"/>
        <v>8</v>
      </c>
      <c r="L69" s="16">
        <f>K69/G69</f>
        <v>0.53333333333333333</v>
      </c>
      <c r="M69" s="14">
        <v>1.53</v>
      </c>
      <c r="N69" s="13">
        <v>4</v>
      </c>
      <c r="O69" s="13">
        <v>0</v>
      </c>
      <c r="P69" s="13">
        <f t="shared" si="4"/>
        <v>4</v>
      </c>
      <c r="Q69" s="16">
        <v>0.80769999999999997</v>
      </c>
      <c r="R69" s="17">
        <f t="shared" si="5"/>
        <v>3.2307999999999999</v>
      </c>
      <c r="S69" s="13">
        <v>0</v>
      </c>
      <c r="T69" s="13">
        <v>0</v>
      </c>
      <c r="U69" s="13">
        <v>0</v>
      </c>
      <c r="V69" s="17">
        <f t="shared" si="6"/>
        <v>0</v>
      </c>
      <c r="W69" s="13">
        <v>0</v>
      </c>
      <c r="X69" s="13">
        <v>0</v>
      </c>
      <c r="Y69" s="13">
        <v>0</v>
      </c>
      <c r="Z69" s="17">
        <v>0.92536289999999999</v>
      </c>
      <c r="AA69" s="16">
        <f>(K69+R69+V69-W69-X69-Y69-Z69)/G69</f>
        <v>0.68702914000000004</v>
      </c>
      <c r="AB69" s="13">
        <f t="shared" si="9"/>
        <v>3</v>
      </c>
      <c r="AC69" s="13">
        <f>IF(((G69-K69-R69-V69+W69+X69+Y69+Z69)/Q69)&gt;0,ROUNDUP(((G69-K69-R69-V69+W69+X69+Y69+Z69)/Q69),0),0)</f>
        <v>6</v>
      </c>
      <c r="AD69" s="13">
        <f>IF(((1+G69-K69-R69-V69+W69+X69+Y69+Z69)/Q69)&gt;0,ROUNDUP(((1+G69-K69-R69-V69+W69+X69+Y69+Z69)/Q69),0),0)</f>
        <v>8</v>
      </c>
      <c r="AE69" s="16">
        <f>1/G69</f>
        <v>6.6666666666666666E-2</v>
      </c>
      <c r="AF69" s="16">
        <f>P69/(K69+P69)</f>
        <v>0.33333333333333331</v>
      </c>
      <c r="AG69" s="13">
        <v>0</v>
      </c>
      <c r="AH69" s="13">
        <v>2</v>
      </c>
      <c r="AI69" s="13">
        <v>0</v>
      </c>
      <c r="AJ69" s="13">
        <v>0</v>
      </c>
      <c r="AK69" s="13">
        <v>1</v>
      </c>
      <c r="AL69" s="13">
        <f t="shared" si="7"/>
        <v>3</v>
      </c>
      <c r="AM69" s="13">
        <v>1</v>
      </c>
      <c r="AN69" s="13">
        <v>0</v>
      </c>
      <c r="AO69" s="13">
        <v>0</v>
      </c>
      <c r="AP69" s="13">
        <v>0</v>
      </c>
      <c r="AQ69" s="13">
        <f t="shared" si="8"/>
        <v>1</v>
      </c>
      <c r="AR69" s="13" t="s">
        <v>59</v>
      </c>
      <c r="AS69" s="13" t="s">
        <v>89</v>
      </c>
      <c r="AT69" s="13" t="s">
        <v>61</v>
      </c>
      <c r="AU69" s="13">
        <v>7</v>
      </c>
      <c r="AV69" s="13">
        <v>1.57</v>
      </c>
      <c r="AW69" s="13">
        <v>1.5</v>
      </c>
      <c r="AX69" s="13">
        <v>0.87</v>
      </c>
      <c r="AY69" s="16">
        <v>0.91669999999999996</v>
      </c>
      <c r="AZ69" s="16">
        <v>0.71430000000000005</v>
      </c>
      <c r="BA69" s="16">
        <v>0.84240000000000004</v>
      </c>
      <c r="BB69" s="13" t="s">
        <v>123</v>
      </c>
      <c r="BC69" s="13" t="s">
        <v>63</v>
      </c>
    </row>
    <row r="70" spans="1:55" x14ac:dyDescent="0.25">
      <c r="A70" s="13" t="s">
        <v>54</v>
      </c>
      <c r="B70" s="13" t="s">
        <v>124</v>
      </c>
      <c r="C70" s="14" t="s">
        <v>75</v>
      </c>
      <c r="D70" s="15">
        <v>8</v>
      </c>
      <c r="E70" s="15" t="s">
        <v>227</v>
      </c>
      <c r="F70" s="13" t="s">
        <v>228</v>
      </c>
      <c r="G70" s="13">
        <v>27</v>
      </c>
      <c r="H70" s="13">
        <v>17</v>
      </c>
      <c r="I70" s="13">
        <v>0</v>
      </c>
      <c r="J70" s="13">
        <v>0</v>
      </c>
      <c r="K70" s="13">
        <f t="shared" si="3"/>
        <v>17</v>
      </c>
      <c r="L70" s="16">
        <f>K70/G70</f>
        <v>0.62962962962962965</v>
      </c>
      <c r="M70" s="14">
        <v>1.6</v>
      </c>
      <c r="N70" s="13">
        <v>8</v>
      </c>
      <c r="O70" s="13">
        <v>0</v>
      </c>
      <c r="P70" s="13">
        <f t="shared" si="4"/>
        <v>8</v>
      </c>
      <c r="Q70" s="16">
        <v>0.75</v>
      </c>
      <c r="R70" s="17">
        <f t="shared" si="5"/>
        <v>6</v>
      </c>
      <c r="S70" s="13">
        <v>0</v>
      </c>
      <c r="T70" s="13">
        <v>1</v>
      </c>
      <c r="U70" s="13">
        <v>0</v>
      </c>
      <c r="V70" s="17">
        <f t="shared" si="6"/>
        <v>0.75</v>
      </c>
      <c r="W70" s="13">
        <v>0</v>
      </c>
      <c r="X70" s="13">
        <v>0</v>
      </c>
      <c r="Y70" s="13">
        <v>0</v>
      </c>
      <c r="Z70" s="17">
        <v>1.1931970999999999</v>
      </c>
      <c r="AA70" s="16">
        <f>(K70+R70+V70-W70-X70-Y70-Z70)/G70</f>
        <v>0.8354371444444445</v>
      </c>
      <c r="AB70" s="13">
        <f t="shared" si="9"/>
        <v>0</v>
      </c>
      <c r="AC70" s="13">
        <f>IF(((G70-K70-R70-V70+W70+X70+Y70+Z70)/Q70)&gt;0,ROUNDUP(((G70-K70-R70-V70+W70+X70+Y70+Z70)/Q70),0),0)</f>
        <v>6</v>
      </c>
      <c r="AD70" s="13">
        <f>IF(((1+G70-K70-R70-V70+W70+X70+Y70+Z70)/Q70)&gt;0,ROUNDUP(((1+G70-K70-R70-V70+W70+X70+Y70+Z70)/Q70),0),0)</f>
        <v>8</v>
      </c>
      <c r="AE70" s="16">
        <f>1/G70</f>
        <v>3.7037037037037035E-2</v>
      </c>
      <c r="AF70" s="16">
        <f>P70/(K70+P70)</f>
        <v>0.32</v>
      </c>
      <c r="AG70" s="13">
        <v>0</v>
      </c>
      <c r="AH70" s="13">
        <v>6</v>
      </c>
      <c r="AI70" s="13">
        <v>0</v>
      </c>
      <c r="AJ70" s="13">
        <v>0</v>
      </c>
      <c r="AK70" s="13">
        <v>0</v>
      </c>
      <c r="AL70" s="13">
        <f t="shared" si="7"/>
        <v>6</v>
      </c>
      <c r="AM70" s="13">
        <v>0</v>
      </c>
      <c r="AN70" s="13">
        <v>0</v>
      </c>
      <c r="AO70" s="13">
        <v>1</v>
      </c>
      <c r="AP70" s="13">
        <v>1</v>
      </c>
      <c r="AQ70" s="13">
        <f t="shared" si="8"/>
        <v>2</v>
      </c>
      <c r="AR70" s="13" t="s">
        <v>59</v>
      </c>
      <c r="AS70" s="13" t="s">
        <v>60</v>
      </c>
      <c r="AT70" s="13" t="s">
        <v>61</v>
      </c>
      <c r="AU70" s="13">
        <v>3</v>
      </c>
      <c r="AV70" s="13">
        <v>1.98</v>
      </c>
      <c r="AW70" s="13">
        <v>1.46</v>
      </c>
      <c r="AX70" s="13">
        <v>1.99</v>
      </c>
      <c r="AY70" s="16">
        <v>0.8</v>
      </c>
      <c r="AZ70" s="16">
        <v>0.73329999999999995</v>
      </c>
      <c r="BA70" s="16">
        <v>0.74929999999999997</v>
      </c>
      <c r="BB70" s="13" t="s">
        <v>90</v>
      </c>
      <c r="BC70" s="13" t="s">
        <v>63</v>
      </c>
    </row>
    <row r="71" spans="1:55" x14ac:dyDescent="0.25">
      <c r="A71" s="13" t="s">
        <v>54</v>
      </c>
      <c r="B71" s="13" t="s">
        <v>124</v>
      </c>
      <c r="C71" s="14" t="s">
        <v>75</v>
      </c>
      <c r="D71" s="15">
        <v>5</v>
      </c>
      <c r="E71" s="15" t="s">
        <v>229</v>
      </c>
      <c r="F71" s="13" t="s">
        <v>230</v>
      </c>
      <c r="G71" s="13">
        <v>18</v>
      </c>
      <c r="H71" s="13">
        <v>8</v>
      </c>
      <c r="I71" s="13">
        <v>0</v>
      </c>
      <c r="J71" s="13">
        <v>0</v>
      </c>
      <c r="K71" s="13">
        <f t="shared" si="3"/>
        <v>8</v>
      </c>
      <c r="L71" s="16">
        <f>K71/G71</f>
        <v>0.44444444444444442</v>
      </c>
      <c r="M71" s="14">
        <v>1.43</v>
      </c>
      <c r="N71" s="13">
        <v>4</v>
      </c>
      <c r="O71" s="13">
        <v>0</v>
      </c>
      <c r="P71" s="13">
        <f t="shared" si="4"/>
        <v>4</v>
      </c>
      <c r="Q71" s="16">
        <v>0.9143</v>
      </c>
      <c r="R71" s="17">
        <f t="shared" si="5"/>
        <v>3.6572</v>
      </c>
      <c r="S71" s="13">
        <v>1</v>
      </c>
      <c r="T71" s="13">
        <v>0</v>
      </c>
      <c r="U71" s="13">
        <v>0</v>
      </c>
      <c r="V71" s="17">
        <f t="shared" si="6"/>
        <v>0.9143</v>
      </c>
      <c r="W71" s="13">
        <v>0</v>
      </c>
      <c r="X71" s="13">
        <v>0</v>
      </c>
      <c r="Y71" s="13">
        <v>0</v>
      </c>
      <c r="Z71" s="17">
        <v>0.66097340000000004</v>
      </c>
      <c r="AA71" s="16">
        <f>(K71+R71+V71-W71-X71-Y71-Z71)/G71</f>
        <v>0.66169592222222229</v>
      </c>
      <c r="AB71" s="13">
        <f t="shared" si="9"/>
        <v>3</v>
      </c>
      <c r="AC71" s="13">
        <f>IF(((G71-K71-R71-V71+W71+X71+Y71+Z71)/Q71)&gt;0,ROUNDUP(((G71-K71-R71-V71+W71+X71+Y71+Z71)/Q71),0),0)</f>
        <v>7</v>
      </c>
      <c r="AD71" s="13">
        <f>IF(((1+G71-K71-R71-V71+W71+X71+Y71+Z71)/Q71)&gt;0,ROUNDUP(((1+G71-K71-R71-V71+W71+X71+Y71+Z71)/Q71),0),0)</f>
        <v>8</v>
      </c>
      <c r="AE71" s="16">
        <f>1/G71</f>
        <v>5.5555555555555552E-2</v>
      </c>
      <c r="AF71" s="16">
        <f>P71/(K71+P71)</f>
        <v>0.33333333333333331</v>
      </c>
      <c r="AG71" s="13">
        <v>0</v>
      </c>
      <c r="AH71" s="13">
        <v>2</v>
      </c>
      <c r="AI71" s="13">
        <v>0</v>
      </c>
      <c r="AJ71" s="13">
        <v>0</v>
      </c>
      <c r="AK71" s="13">
        <v>2</v>
      </c>
      <c r="AL71" s="13">
        <f t="shared" si="7"/>
        <v>4</v>
      </c>
      <c r="AM71" s="13">
        <v>0</v>
      </c>
      <c r="AN71" s="13">
        <v>0</v>
      </c>
      <c r="AO71" s="13">
        <v>0</v>
      </c>
      <c r="AP71" s="13">
        <v>0</v>
      </c>
      <c r="AQ71" s="13">
        <f t="shared" si="8"/>
        <v>0</v>
      </c>
      <c r="AR71" s="13" t="s">
        <v>59</v>
      </c>
      <c r="AS71" s="13" t="s">
        <v>60</v>
      </c>
      <c r="AT71" s="13" t="s">
        <v>61</v>
      </c>
      <c r="AU71" s="13">
        <v>3</v>
      </c>
      <c r="AV71" s="13">
        <v>1.53</v>
      </c>
      <c r="AW71" s="13">
        <v>0.56000000000000005</v>
      </c>
      <c r="AX71" s="13">
        <v>1.55</v>
      </c>
      <c r="AY71" s="16">
        <v>0.90629999999999999</v>
      </c>
      <c r="AZ71" s="16">
        <v>0.88460000000000005</v>
      </c>
      <c r="BA71" s="16">
        <v>0.82099999999999995</v>
      </c>
      <c r="BB71" s="13" t="s">
        <v>118</v>
      </c>
      <c r="BC71" s="13" t="s">
        <v>63</v>
      </c>
    </row>
    <row r="72" spans="1:55" x14ac:dyDescent="0.25">
      <c r="A72" s="13" t="s">
        <v>80</v>
      </c>
      <c r="B72" s="13" t="s">
        <v>231</v>
      </c>
      <c r="C72" s="14" t="s">
        <v>91</v>
      </c>
      <c r="D72" s="15">
        <v>6</v>
      </c>
      <c r="E72" s="15" t="s">
        <v>232</v>
      </c>
      <c r="F72" s="13" t="s">
        <v>233</v>
      </c>
      <c r="G72" s="13">
        <v>14</v>
      </c>
      <c r="H72" s="13">
        <v>10</v>
      </c>
      <c r="I72" s="13">
        <v>0</v>
      </c>
      <c r="J72" s="13">
        <v>0</v>
      </c>
      <c r="K72" s="13">
        <f t="shared" ref="K72:K135" si="10">H72-I72-J72</f>
        <v>10</v>
      </c>
      <c r="L72" s="16">
        <f>K72/G72</f>
        <v>0.7142857142857143</v>
      </c>
      <c r="M72" s="14">
        <v>0.64</v>
      </c>
      <c r="N72" s="13">
        <v>3</v>
      </c>
      <c r="O72" s="13">
        <v>0</v>
      </c>
      <c r="P72" s="13">
        <f t="shared" ref="P72:P135" si="11">N72-O72</f>
        <v>3</v>
      </c>
      <c r="Q72" s="16">
        <v>0.84</v>
      </c>
      <c r="R72" s="17">
        <f t="shared" ref="R72:R135" si="12">P72*Q72</f>
        <v>2.52</v>
      </c>
      <c r="S72" s="13">
        <v>0</v>
      </c>
      <c r="T72" s="13">
        <v>0</v>
      </c>
      <c r="U72" s="13">
        <v>0</v>
      </c>
      <c r="V72" s="17">
        <f t="shared" ref="V72:V135" si="13">(((S72+T72)*Q72))+U72</f>
        <v>0</v>
      </c>
      <c r="W72" s="13">
        <v>0</v>
      </c>
      <c r="X72" s="13">
        <v>0</v>
      </c>
      <c r="Y72" s="13">
        <v>0</v>
      </c>
      <c r="Z72" s="17">
        <v>0.28934549999999998</v>
      </c>
      <c r="AA72" s="16">
        <f>(K72+R72+V72-W72-X72-Y72-Z72)/G72</f>
        <v>0.87361817857142854</v>
      </c>
      <c r="AB72" s="13">
        <f t="shared" si="9"/>
        <v>0</v>
      </c>
      <c r="AC72" s="13">
        <f>IF(((G72-K72-R72-V72+W72+X72+Y72+Z72)/Q72)&gt;0,ROUNDUP(((G72-K72-R72-V72+W72+X72+Y72+Z72)/Q72),0),0)</f>
        <v>3</v>
      </c>
      <c r="AD72" s="13">
        <f>IF(((1+G72-K72-R72-V72+W72+X72+Y72+Z72)/Q72)&gt;0,ROUNDUP(((1+G72-K72-R72-V72+W72+X72+Y72+Z72)/Q72),0),0)</f>
        <v>4</v>
      </c>
      <c r="AE72" s="16">
        <f>1/G72</f>
        <v>7.1428571428571425E-2</v>
      </c>
      <c r="AF72" s="16">
        <f>P72/(K72+P72)</f>
        <v>0.23076923076923078</v>
      </c>
      <c r="AG72" s="13">
        <v>0</v>
      </c>
      <c r="AH72" s="13">
        <v>0</v>
      </c>
      <c r="AI72" s="13">
        <v>0</v>
      </c>
      <c r="AJ72" s="13">
        <v>0</v>
      </c>
      <c r="AK72" s="13">
        <v>2</v>
      </c>
      <c r="AL72" s="13">
        <f t="shared" ref="AL72:AL135" si="14">SUM(AG72:AK72)</f>
        <v>2</v>
      </c>
      <c r="AM72" s="13">
        <v>0</v>
      </c>
      <c r="AN72" s="13">
        <v>0</v>
      </c>
      <c r="AO72" s="13">
        <v>0</v>
      </c>
      <c r="AP72" s="13">
        <v>1</v>
      </c>
      <c r="AQ72" s="13">
        <f t="shared" ref="AQ72:AQ135" si="15">SUM(AM72:AP72)</f>
        <v>1</v>
      </c>
      <c r="AR72" s="13" t="s">
        <v>59</v>
      </c>
      <c r="AS72" s="13" t="s">
        <v>110</v>
      </c>
      <c r="AT72" s="13" t="s">
        <v>61</v>
      </c>
      <c r="AU72" s="13">
        <v>7</v>
      </c>
      <c r="AV72" s="13">
        <v>0.66</v>
      </c>
      <c r="AW72" s="13">
        <v>0.52</v>
      </c>
      <c r="AX72" s="13">
        <v>0.82</v>
      </c>
      <c r="AY72" s="16">
        <v>0.85709999999999997</v>
      </c>
      <c r="AZ72" s="16">
        <v>0.9153</v>
      </c>
      <c r="BA72" s="16">
        <v>0.85440000000000005</v>
      </c>
      <c r="BB72" s="13" t="s">
        <v>102</v>
      </c>
      <c r="BC72" s="13" t="s">
        <v>63</v>
      </c>
    </row>
    <row r="73" spans="1:55" x14ac:dyDescent="0.25">
      <c r="A73" s="13" t="s">
        <v>80</v>
      </c>
      <c r="B73" s="13" t="s">
        <v>141</v>
      </c>
      <c r="C73" s="14" t="s">
        <v>75</v>
      </c>
      <c r="D73" s="15">
        <v>8</v>
      </c>
      <c r="E73" s="15" t="s">
        <v>234</v>
      </c>
      <c r="F73" s="13" t="s">
        <v>235</v>
      </c>
      <c r="G73" s="13">
        <v>41</v>
      </c>
      <c r="H73" s="13">
        <v>26</v>
      </c>
      <c r="I73" s="13">
        <v>0</v>
      </c>
      <c r="J73" s="13">
        <v>0</v>
      </c>
      <c r="K73" s="13">
        <f t="shared" si="10"/>
        <v>26</v>
      </c>
      <c r="L73" s="16">
        <f>K73/G73</f>
        <v>0.63414634146341464</v>
      </c>
      <c r="M73" s="14">
        <v>2.21</v>
      </c>
      <c r="N73" s="13">
        <v>4</v>
      </c>
      <c r="O73" s="13">
        <v>0</v>
      </c>
      <c r="P73" s="13">
        <f t="shared" si="11"/>
        <v>4</v>
      </c>
      <c r="Q73" s="16">
        <v>0.90380000000000005</v>
      </c>
      <c r="R73" s="17">
        <f t="shared" si="12"/>
        <v>3.6152000000000002</v>
      </c>
      <c r="S73" s="13">
        <v>0</v>
      </c>
      <c r="T73" s="13">
        <v>0</v>
      </c>
      <c r="U73" s="13">
        <v>0</v>
      </c>
      <c r="V73" s="17">
        <f t="shared" si="13"/>
        <v>0</v>
      </c>
      <c r="W73" s="13">
        <v>0</v>
      </c>
      <c r="X73" s="13">
        <v>0</v>
      </c>
      <c r="Y73" s="13">
        <v>0</v>
      </c>
      <c r="Z73" s="17">
        <v>2.9632569000000002</v>
      </c>
      <c r="AA73" s="16">
        <f>(K73+R73+V73-W73-X73-Y73-Z73)/G73</f>
        <v>0.65004739268292688</v>
      </c>
      <c r="AB73" s="13">
        <f t="shared" ref="AB73:AB136" si="16">IF((((G73*$AA$6)-K73-R73-V73+W73+X73+Y73+Z73)/Q73)&gt;0,ROUNDUP((((G73*$AA$6)-K73-R73-V73+W73+X73+Y73+Z73)/Q73),0),0)</f>
        <v>8</v>
      </c>
      <c r="AC73" s="13">
        <f>IF(((G73-K73-R73-V73+W73+X73+Y73+Z73)/Q73)&gt;0,ROUNDUP(((G73-K73-R73-V73+W73+X73+Y73+Z73)/Q73),0),0)</f>
        <v>16</v>
      </c>
      <c r="AD73" s="13">
        <f>IF(((1+G73-K73-R73-V73+W73+X73+Y73+Z73)/Q73)&gt;0,ROUNDUP(((1+G73-K73-R73-V73+W73+X73+Y73+Z73)/Q73),0),0)</f>
        <v>17</v>
      </c>
      <c r="AE73" s="16">
        <f>1/G73</f>
        <v>2.4390243902439025E-2</v>
      </c>
      <c r="AF73" s="16">
        <f>P73/(K73+P73)</f>
        <v>0.13333333333333333</v>
      </c>
      <c r="AG73" s="13">
        <v>0</v>
      </c>
      <c r="AH73" s="13">
        <v>1</v>
      </c>
      <c r="AI73" s="13">
        <v>0</v>
      </c>
      <c r="AJ73" s="13">
        <v>0</v>
      </c>
      <c r="AK73" s="13">
        <v>0</v>
      </c>
      <c r="AL73" s="13">
        <f t="shared" si="14"/>
        <v>1</v>
      </c>
      <c r="AM73" s="13">
        <v>3</v>
      </c>
      <c r="AN73" s="13">
        <v>0</v>
      </c>
      <c r="AO73" s="13">
        <v>0</v>
      </c>
      <c r="AP73" s="13">
        <v>0</v>
      </c>
      <c r="AQ73" s="13">
        <f t="shared" si="15"/>
        <v>3</v>
      </c>
      <c r="AR73" s="13" t="s">
        <v>59</v>
      </c>
      <c r="AS73" s="13" t="s">
        <v>68</v>
      </c>
      <c r="AT73" s="13" t="s">
        <v>61</v>
      </c>
      <c r="AU73" s="13">
        <v>3</v>
      </c>
      <c r="AV73" s="13">
        <v>2.5</v>
      </c>
      <c r="AW73" s="13">
        <v>1.92</v>
      </c>
      <c r="AX73" s="13">
        <v>1.99</v>
      </c>
      <c r="AY73" s="16">
        <v>0.88890000000000002</v>
      </c>
      <c r="AZ73" s="16">
        <v>0.92</v>
      </c>
      <c r="BA73" s="16">
        <v>0.74929999999999997</v>
      </c>
      <c r="BB73" s="13" t="s">
        <v>90</v>
      </c>
      <c r="BC73" s="13" t="s">
        <v>63</v>
      </c>
    </row>
    <row r="74" spans="1:55" x14ac:dyDescent="0.25">
      <c r="A74" s="13" t="s">
        <v>54</v>
      </c>
      <c r="B74" s="13" t="s">
        <v>157</v>
      </c>
      <c r="C74" s="14" t="s">
        <v>91</v>
      </c>
      <c r="D74" s="15">
        <v>6</v>
      </c>
      <c r="E74" s="15" t="s">
        <v>236</v>
      </c>
      <c r="F74" s="13" t="s">
        <v>237</v>
      </c>
      <c r="G74" s="13">
        <v>14</v>
      </c>
      <c r="H74" s="13">
        <v>11</v>
      </c>
      <c r="I74" s="13">
        <v>0</v>
      </c>
      <c r="J74" s="13">
        <v>0</v>
      </c>
      <c r="K74" s="13">
        <f t="shared" si="10"/>
        <v>11</v>
      </c>
      <c r="L74" s="16">
        <f>K74/G74</f>
        <v>0.7857142857142857</v>
      </c>
      <c r="M74" s="14">
        <v>0.61</v>
      </c>
      <c r="N74" s="13">
        <v>4</v>
      </c>
      <c r="O74" s="13">
        <v>0</v>
      </c>
      <c r="P74" s="13">
        <f t="shared" si="11"/>
        <v>4</v>
      </c>
      <c r="Q74" s="16">
        <v>0.86670000000000003</v>
      </c>
      <c r="R74" s="17">
        <f t="shared" si="12"/>
        <v>3.4668000000000001</v>
      </c>
      <c r="S74" s="13">
        <v>0</v>
      </c>
      <c r="T74" s="13">
        <v>0</v>
      </c>
      <c r="U74" s="13">
        <v>0</v>
      </c>
      <c r="V74" s="17">
        <f t="shared" si="13"/>
        <v>0</v>
      </c>
      <c r="W74" s="13">
        <v>2</v>
      </c>
      <c r="X74" s="13">
        <v>0</v>
      </c>
      <c r="Y74" s="13">
        <v>0</v>
      </c>
      <c r="Z74" s="17">
        <v>0.30045270000000002</v>
      </c>
      <c r="AA74" s="16">
        <f>(K74+R74+V74-W74-X74-Y74-Z74)/G74</f>
        <v>0.86902480714285713</v>
      </c>
      <c r="AB74" s="13">
        <f t="shared" si="16"/>
        <v>0</v>
      </c>
      <c r="AC74" s="13">
        <f>IF(((G74-K74-R74-V74+W74+X74+Y74+Z74)/Q74)&gt;0,ROUNDUP(((G74-K74-R74-V74+W74+X74+Y74+Z74)/Q74),0),0)</f>
        <v>3</v>
      </c>
      <c r="AD74" s="13">
        <f>IF(((1+G74-K74-R74-V74+W74+X74+Y74+Z74)/Q74)&gt;0,ROUNDUP(((1+G74-K74-R74-V74+W74+X74+Y74+Z74)/Q74),0),0)</f>
        <v>4</v>
      </c>
      <c r="AE74" s="16">
        <f>1/G74</f>
        <v>7.1428571428571425E-2</v>
      </c>
      <c r="AF74" s="16">
        <f>P74/(K74+P74)</f>
        <v>0.26666666666666666</v>
      </c>
      <c r="AG74" s="13">
        <v>0</v>
      </c>
      <c r="AH74" s="13">
        <v>1</v>
      </c>
      <c r="AI74" s="13">
        <v>0</v>
      </c>
      <c r="AJ74" s="13">
        <v>0</v>
      </c>
      <c r="AK74" s="13">
        <v>1</v>
      </c>
      <c r="AL74" s="13">
        <f t="shared" si="14"/>
        <v>2</v>
      </c>
      <c r="AM74" s="13">
        <v>2</v>
      </c>
      <c r="AN74" s="13">
        <v>0</v>
      </c>
      <c r="AO74" s="13">
        <v>0</v>
      </c>
      <c r="AP74" s="13">
        <v>0</v>
      </c>
      <c r="AQ74" s="13">
        <f t="shared" si="15"/>
        <v>2</v>
      </c>
      <c r="AR74" s="13" t="s">
        <v>59</v>
      </c>
      <c r="AS74" s="13" t="s">
        <v>89</v>
      </c>
      <c r="AT74" s="13" t="s">
        <v>61</v>
      </c>
      <c r="AU74" s="13">
        <v>7</v>
      </c>
      <c r="AV74" s="13">
        <v>0.95</v>
      </c>
      <c r="AW74" s="13">
        <v>0.52</v>
      </c>
      <c r="AX74" s="13">
        <v>0.82</v>
      </c>
      <c r="AY74" s="16">
        <v>0.82989999999999997</v>
      </c>
      <c r="AZ74" s="16">
        <v>0.9153</v>
      </c>
      <c r="BA74" s="16">
        <v>0.85440000000000005</v>
      </c>
      <c r="BB74" s="13" t="s">
        <v>102</v>
      </c>
      <c r="BC74" s="13" t="s">
        <v>63</v>
      </c>
    </row>
    <row r="75" spans="1:55" x14ac:dyDescent="0.25">
      <c r="A75" s="13" t="s">
        <v>80</v>
      </c>
      <c r="B75" s="13" t="s">
        <v>220</v>
      </c>
      <c r="C75" s="14" t="s">
        <v>75</v>
      </c>
      <c r="D75" s="15">
        <v>5</v>
      </c>
      <c r="E75" s="15" t="s">
        <v>238</v>
      </c>
      <c r="F75" s="13" t="s">
        <v>209</v>
      </c>
      <c r="G75" s="13">
        <v>31</v>
      </c>
      <c r="H75" s="13">
        <v>19</v>
      </c>
      <c r="I75" s="13">
        <v>0</v>
      </c>
      <c r="J75" s="13">
        <v>1</v>
      </c>
      <c r="K75" s="13">
        <f t="shared" si="10"/>
        <v>18</v>
      </c>
      <c r="L75" s="16">
        <f>K75/G75</f>
        <v>0.58064516129032262</v>
      </c>
      <c r="M75" s="14">
        <v>1.17</v>
      </c>
      <c r="N75" s="13">
        <v>5</v>
      </c>
      <c r="O75" s="13">
        <v>0</v>
      </c>
      <c r="P75" s="13">
        <f t="shared" si="11"/>
        <v>5</v>
      </c>
      <c r="Q75" s="16">
        <v>0.86839999999999995</v>
      </c>
      <c r="R75" s="17">
        <f t="shared" si="12"/>
        <v>4.3419999999999996</v>
      </c>
      <c r="S75" s="13">
        <v>0</v>
      </c>
      <c r="T75" s="13">
        <v>0</v>
      </c>
      <c r="U75" s="13">
        <v>0</v>
      </c>
      <c r="V75" s="17">
        <f t="shared" si="13"/>
        <v>0</v>
      </c>
      <c r="W75" s="13">
        <v>0</v>
      </c>
      <c r="X75" s="13">
        <v>0</v>
      </c>
      <c r="Y75" s="13">
        <v>0</v>
      </c>
      <c r="Z75" s="17">
        <v>0.70672349999999995</v>
      </c>
      <c r="AA75" s="16">
        <f>(K75+R75+V75-W75-X75-Y75-Z75)/G75</f>
        <v>0.6979121451612903</v>
      </c>
      <c r="AB75" s="13">
        <f t="shared" si="16"/>
        <v>4</v>
      </c>
      <c r="AC75" s="13">
        <f>IF(((G75-K75-R75-V75+W75+X75+Y75+Z75)/Q75)&gt;0,ROUNDUP(((G75-K75-R75-V75+W75+X75+Y75+Z75)/Q75),0),0)</f>
        <v>11</v>
      </c>
      <c r="AD75" s="13">
        <f>IF(((1+G75-K75-R75-V75+W75+X75+Y75+Z75)/Q75)&gt;0,ROUNDUP(((1+G75-K75-R75-V75+W75+X75+Y75+Z75)/Q75),0),0)</f>
        <v>12</v>
      </c>
      <c r="AE75" s="16">
        <f>1/G75</f>
        <v>3.2258064516129031E-2</v>
      </c>
      <c r="AF75" s="16">
        <f>P75/(K75+P75)</f>
        <v>0.21739130434782608</v>
      </c>
      <c r="AG75" s="13">
        <v>0</v>
      </c>
      <c r="AH75" s="13">
        <v>2</v>
      </c>
      <c r="AI75" s="13">
        <v>0</v>
      </c>
      <c r="AJ75" s="13">
        <v>0</v>
      </c>
      <c r="AK75" s="13">
        <v>2</v>
      </c>
      <c r="AL75" s="13">
        <f t="shared" si="14"/>
        <v>4</v>
      </c>
      <c r="AM75" s="13">
        <v>1</v>
      </c>
      <c r="AN75" s="13">
        <v>0</v>
      </c>
      <c r="AO75" s="13">
        <v>0</v>
      </c>
      <c r="AP75" s="13">
        <v>0</v>
      </c>
      <c r="AQ75" s="13">
        <f t="shared" si="15"/>
        <v>1</v>
      </c>
      <c r="AR75" s="13" t="s">
        <v>59</v>
      </c>
      <c r="AS75" s="13" t="s">
        <v>78</v>
      </c>
      <c r="AT75" s="13" t="s">
        <v>61</v>
      </c>
      <c r="AU75" s="13">
        <v>3</v>
      </c>
      <c r="AV75" s="13">
        <v>1.23</v>
      </c>
      <c r="AW75" s="13">
        <v>0.56000000000000005</v>
      </c>
      <c r="AX75" s="13">
        <v>1.55</v>
      </c>
      <c r="AY75" s="16">
        <v>0.84379999999999999</v>
      </c>
      <c r="AZ75" s="16">
        <v>0.88460000000000005</v>
      </c>
      <c r="BA75" s="16">
        <v>0.82099999999999995</v>
      </c>
      <c r="BB75" s="13" t="s">
        <v>118</v>
      </c>
      <c r="BC75" s="13" t="s">
        <v>63</v>
      </c>
    </row>
    <row r="76" spans="1:55" x14ac:dyDescent="0.25">
      <c r="A76" s="13" t="s">
        <v>64</v>
      </c>
      <c r="B76" s="13" t="s">
        <v>65</v>
      </c>
      <c r="C76" s="14" t="s">
        <v>91</v>
      </c>
      <c r="D76" s="15">
        <v>4</v>
      </c>
      <c r="E76" s="15" t="s">
        <v>239</v>
      </c>
      <c r="F76" s="13" t="s">
        <v>222</v>
      </c>
      <c r="G76" s="13">
        <v>12</v>
      </c>
      <c r="H76" s="13">
        <v>8</v>
      </c>
      <c r="I76" s="13">
        <v>0</v>
      </c>
      <c r="J76" s="13">
        <v>0</v>
      </c>
      <c r="K76" s="13">
        <f t="shared" si="10"/>
        <v>8</v>
      </c>
      <c r="L76" s="16">
        <f>K76/G76</f>
        <v>0.66666666666666663</v>
      </c>
      <c r="M76" s="14">
        <v>0.51</v>
      </c>
      <c r="N76" s="13">
        <v>1</v>
      </c>
      <c r="O76" s="13">
        <v>0</v>
      </c>
      <c r="P76" s="13">
        <f t="shared" si="11"/>
        <v>1</v>
      </c>
      <c r="Q76" s="16">
        <v>1</v>
      </c>
      <c r="R76" s="17">
        <f t="shared" si="12"/>
        <v>1</v>
      </c>
      <c r="S76" s="13">
        <v>0</v>
      </c>
      <c r="T76" s="13">
        <v>0</v>
      </c>
      <c r="U76" s="13">
        <v>0</v>
      </c>
      <c r="V76" s="17">
        <f t="shared" si="13"/>
        <v>0</v>
      </c>
      <c r="W76" s="13">
        <v>0</v>
      </c>
      <c r="X76" s="13">
        <v>0</v>
      </c>
      <c r="Y76" s="13">
        <v>0</v>
      </c>
      <c r="Z76" s="17">
        <v>0.14246610000000001</v>
      </c>
      <c r="AA76" s="16">
        <f>(K76+R76+V76-W76-X76-Y76-Z76)/G76</f>
        <v>0.73812782499999996</v>
      </c>
      <c r="AB76" s="13">
        <f t="shared" si="16"/>
        <v>1</v>
      </c>
      <c r="AC76" s="13">
        <f>IF(((G76-K76-R76-V76+W76+X76+Y76+Z76)/Q76)&gt;0,ROUNDUP(((G76-K76-R76-V76+W76+X76+Y76+Z76)/Q76),0),0)</f>
        <v>4</v>
      </c>
      <c r="AD76" s="13">
        <f>IF(((1+G76-K76-R76-V76+W76+X76+Y76+Z76)/Q76)&gt;0,ROUNDUP(((1+G76-K76-R76-V76+W76+X76+Y76+Z76)/Q76),0),0)</f>
        <v>5</v>
      </c>
      <c r="AE76" s="16">
        <f>1/G76</f>
        <v>8.3333333333333329E-2</v>
      </c>
      <c r="AF76" s="16">
        <f>P76/(K76+P76)</f>
        <v>0.1111111111111111</v>
      </c>
      <c r="AG76" s="13">
        <v>0</v>
      </c>
      <c r="AH76" s="13">
        <v>0</v>
      </c>
      <c r="AI76" s="13">
        <v>0</v>
      </c>
      <c r="AJ76" s="13">
        <v>0</v>
      </c>
      <c r="AK76" s="13">
        <v>1</v>
      </c>
      <c r="AL76" s="13">
        <f t="shared" si="14"/>
        <v>1</v>
      </c>
      <c r="AM76" s="13">
        <v>0</v>
      </c>
      <c r="AN76" s="13">
        <v>0</v>
      </c>
      <c r="AO76" s="13">
        <v>0</v>
      </c>
      <c r="AP76" s="13">
        <v>0</v>
      </c>
      <c r="AQ76" s="13">
        <f t="shared" si="15"/>
        <v>0</v>
      </c>
      <c r="AR76" s="13" t="s">
        <v>59</v>
      </c>
      <c r="AS76" s="13" t="s">
        <v>68</v>
      </c>
      <c r="AT76" s="13" t="s">
        <v>61</v>
      </c>
      <c r="AU76" s="13">
        <v>7</v>
      </c>
      <c r="AV76" s="13">
        <v>0.59</v>
      </c>
      <c r="AW76" s="13">
        <v>0.23</v>
      </c>
      <c r="AX76" s="13">
        <v>0.49</v>
      </c>
      <c r="AY76" s="16">
        <v>1</v>
      </c>
      <c r="AZ76" s="16">
        <v>0.99250000000000005</v>
      </c>
      <c r="BA76" s="16">
        <v>0.95120000000000005</v>
      </c>
      <c r="BB76" s="13" t="s">
        <v>183</v>
      </c>
      <c r="BC76" s="13" t="s">
        <v>63</v>
      </c>
    </row>
    <row r="77" spans="1:55" x14ac:dyDescent="0.25">
      <c r="A77" s="13" t="s">
        <v>80</v>
      </c>
      <c r="B77" s="13" t="s">
        <v>220</v>
      </c>
      <c r="C77" s="14" t="s">
        <v>75</v>
      </c>
      <c r="D77" s="15">
        <v>9</v>
      </c>
      <c r="E77" s="15" t="s">
        <v>240</v>
      </c>
      <c r="F77" s="13" t="s">
        <v>241</v>
      </c>
      <c r="G77" s="13">
        <v>48</v>
      </c>
      <c r="H77" s="13">
        <v>36</v>
      </c>
      <c r="I77" s="13">
        <v>0</v>
      </c>
      <c r="J77" s="13">
        <v>0</v>
      </c>
      <c r="K77" s="13">
        <f t="shared" si="10"/>
        <v>36</v>
      </c>
      <c r="L77" s="16">
        <f>K77/G77</f>
        <v>0.75</v>
      </c>
      <c r="M77" s="14">
        <v>2.35</v>
      </c>
      <c r="N77" s="13">
        <v>5</v>
      </c>
      <c r="O77" s="13">
        <v>0</v>
      </c>
      <c r="P77" s="13">
        <f t="shared" si="11"/>
        <v>5</v>
      </c>
      <c r="Q77" s="16">
        <v>0.69769999999999999</v>
      </c>
      <c r="R77" s="17">
        <f t="shared" si="12"/>
        <v>3.4885000000000002</v>
      </c>
      <c r="S77" s="13">
        <v>2</v>
      </c>
      <c r="T77" s="13">
        <v>0</v>
      </c>
      <c r="U77" s="13">
        <v>0</v>
      </c>
      <c r="V77" s="17">
        <f t="shared" si="13"/>
        <v>1.3954</v>
      </c>
      <c r="W77" s="13">
        <v>1</v>
      </c>
      <c r="X77" s="13">
        <v>0</v>
      </c>
      <c r="Y77" s="13">
        <v>0</v>
      </c>
      <c r="Z77" s="17">
        <v>3.5981046000000001</v>
      </c>
      <c r="AA77" s="16">
        <f>(K77+R77+V77-W77-X77-Y77-Z77)/G77</f>
        <v>0.75595407083333344</v>
      </c>
      <c r="AB77" s="13">
        <f t="shared" si="16"/>
        <v>4</v>
      </c>
      <c r="AC77" s="13">
        <f>IF(((G77-K77-R77-V77+W77+X77+Y77+Z77)/Q77)&gt;0,ROUNDUP(((G77-K77-R77-V77+W77+X77+Y77+Z77)/Q77),0),0)</f>
        <v>17</v>
      </c>
      <c r="AD77" s="13">
        <f>IF(((1+G77-K77-R77-V77+W77+X77+Y77+Z77)/Q77)&gt;0,ROUNDUP(((1+G77-K77-R77-V77+W77+X77+Y77+Z77)/Q77),0),0)</f>
        <v>19</v>
      </c>
      <c r="AE77" s="16">
        <f>1/G77</f>
        <v>2.0833333333333332E-2</v>
      </c>
      <c r="AF77" s="16">
        <f>P77/(K77+P77)</f>
        <v>0.12195121951219512</v>
      </c>
      <c r="AG77" s="13">
        <v>0</v>
      </c>
      <c r="AH77" s="13">
        <v>1</v>
      </c>
      <c r="AI77" s="13">
        <v>0</v>
      </c>
      <c r="AJ77" s="13">
        <v>0</v>
      </c>
      <c r="AK77" s="13">
        <v>0</v>
      </c>
      <c r="AL77" s="13">
        <f t="shared" si="14"/>
        <v>1</v>
      </c>
      <c r="AM77" s="13">
        <v>2</v>
      </c>
      <c r="AN77" s="13">
        <v>2</v>
      </c>
      <c r="AO77" s="13">
        <v>0</v>
      </c>
      <c r="AP77" s="13">
        <v>0</v>
      </c>
      <c r="AQ77" s="13">
        <f t="shared" si="15"/>
        <v>4</v>
      </c>
      <c r="AR77" s="13" t="s">
        <v>59</v>
      </c>
      <c r="AS77" s="13" t="s">
        <v>84</v>
      </c>
      <c r="AT77" s="13" t="s">
        <v>61</v>
      </c>
      <c r="AU77" s="13">
        <v>3</v>
      </c>
      <c r="AV77" s="13">
        <v>2.5</v>
      </c>
      <c r="AW77" s="13">
        <v>2.29</v>
      </c>
      <c r="AX77" s="13">
        <v>1.99</v>
      </c>
      <c r="AY77" s="16">
        <v>0.71660000000000001</v>
      </c>
      <c r="AZ77" s="16">
        <v>0.67649999999999999</v>
      </c>
      <c r="BA77" s="16">
        <v>0.74929999999999997</v>
      </c>
      <c r="BB77" s="13" t="s">
        <v>90</v>
      </c>
      <c r="BC77" s="13" t="s">
        <v>63</v>
      </c>
    </row>
    <row r="78" spans="1:55" x14ac:dyDescent="0.25">
      <c r="A78" s="13" t="s">
        <v>54</v>
      </c>
      <c r="B78" s="13" t="s">
        <v>124</v>
      </c>
      <c r="C78" s="14" t="s">
        <v>56</v>
      </c>
      <c r="D78" s="15">
        <v>12</v>
      </c>
      <c r="E78" s="15" t="s">
        <v>242</v>
      </c>
      <c r="F78" s="13" t="s">
        <v>243</v>
      </c>
      <c r="G78" s="13">
        <v>93</v>
      </c>
      <c r="H78" s="13">
        <v>73</v>
      </c>
      <c r="I78" s="13">
        <v>1</v>
      </c>
      <c r="J78" s="13">
        <v>0</v>
      </c>
      <c r="K78" s="13">
        <f t="shared" si="10"/>
        <v>72</v>
      </c>
      <c r="L78" s="16">
        <f>K78/G78</f>
        <v>0.77419354838709675</v>
      </c>
      <c r="M78" s="14">
        <v>1.22</v>
      </c>
      <c r="N78" s="13">
        <v>10</v>
      </c>
      <c r="O78" s="13">
        <v>0</v>
      </c>
      <c r="P78" s="13">
        <f t="shared" si="11"/>
        <v>10</v>
      </c>
      <c r="Q78" s="16">
        <v>0.8085</v>
      </c>
      <c r="R78" s="17">
        <f t="shared" si="12"/>
        <v>8.0850000000000009</v>
      </c>
      <c r="S78" s="13">
        <v>4</v>
      </c>
      <c r="T78" s="13">
        <v>0</v>
      </c>
      <c r="U78" s="13">
        <v>1</v>
      </c>
      <c r="V78" s="17">
        <f t="shared" si="13"/>
        <v>4.234</v>
      </c>
      <c r="W78" s="13">
        <v>0</v>
      </c>
      <c r="X78" s="13">
        <v>0</v>
      </c>
      <c r="Y78" s="13">
        <v>0</v>
      </c>
      <c r="Z78" s="17">
        <v>5.4548585000000003</v>
      </c>
      <c r="AA78" s="16">
        <f>(K78+R78+V78-W78-X78-Y78-Z78)/G78</f>
        <v>0.84800152150537633</v>
      </c>
      <c r="AB78" s="13">
        <f t="shared" si="16"/>
        <v>0</v>
      </c>
      <c r="AC78" s="13">
        <f>IF(((G78-K78-R78-V78+W78+X78+Y78+Z78)/Q78)&gt;0,ROUNDUP(((G78-K78-R78-V78+W78+X78+Y78+Z78)/Q78),0),0)</f>
        <v>18</v>
      </c>
      <c r="AD78" s="13">
        <f>IF(((1+G78-K78-R78-V78+W78+X78+Y78+Z78)/Q78)&gt;0,ROUNDUP(((1+G78-K78-R78-V78+W78+X78+Y78+Z78)/Q78),0),0)</f>
        <v>19</v>
      </c>
      <c r="AE78" s="16">
        <f>1/G78</f>
        <v>1.0752688172043012E-2</v>
      </c>
      <c r="AF78" s="16">
        <f>P78/(K78+P78)</f>
        <v>0.12195121951219512</v>
      </c>
      <c r="AG78" s="13">
        <v>0</v>
      </c>
      <c r="AH78" s="13">
        <v>0</v>
      </c>
      <c r="AI78" s="13">
        <v>1</v>
      </c>
      <c r="AJ78" s="13">
        <v>0</v>
      </c>
      <c r="AK78" s="13">
        <v>0</v>
      </c>
      <c r="AL78" s="13">
        <f t="shared" si="14"/>
        <v>1</v>
      </c>
      <c r="AM78" s="13">
        <v>5</v>
      </c>
      <c r="AN78" s="13">
        <v>0</v>
      </c>
      <c r="AO78" s="13">
        <v>3</v>
      </c>
      <c r="AP78" s="13">
        <v>1</v>
      </c>
      <c r="AQ78" s="13">
        <f t="shared" si="15"/>
        <v>9</v>
      </c>
      <c r="AR78" s="13" t="s">
        <v>59</v>
      </c>
      <c r="AS78" s="13" t="s">
        <v>60</v>
      </c>
      <c r="AT78" s="13" t="s">
        <v>61</v>
      </c>
      <c r="AU78" s="13">
        <v>2</v>
      </c>
      <c r="AV78" s="13">
        <v>2.64</v>
      </c>
      <c r="AW78" s="13">
        <v>1.2</v>
      </c>
      <c r="AX78" s="13">
        <v>1.79</v>
      </c>
      <c r="AY78" s="16">
        <v>0.53059999999999996</v>
      </c>
      <c r="AZ78" s="16">
        <v>0.80430000000000001</v>
      </c>
      <c r="BA78" s="16">
        <v>0.60670000000000002</v>
      </c>
      <c r="BB78" s="13" t="s">
        <v>69</v>
      </c>
      <c r="BC78" s="13" t="s">
        <v>63</v>
      </c>
    </row>
    <row r="79" spans="1:55" x14ac:dyDescent="0.25">
      <c r="A79" s="13" t="s">
        <v>80</v>
      </c>
      <c r="B79" s="13" t="s">
        <v>81</v>
      </c>
      <c r="C79" s="14" t="s">
        <v>56</v>
      </c>
      <c r="D79" s="15">
        <v>12</v>
      </c>
      <c r="E79" s="15" t="s">
        <v>244</v>
      </c>
      <c r="F79" s="13" t="s">
        <v>245</v>
      </c>
      <c r="G79" s="13">
        <v>111</v>
      </c>
      <c r="H79" s="13">
        <v>72</v>
      </c>
      <c r="I79" s="13">
        <v>0</v>
      </c>
      <c r="J79" s="13">
        <v>2</v>
      </c>
      <c r="K79" s="13">
        <f t="shared" si="10"/>
        <v>70</v>
      </c>
      <c r="L79" s="16">
        <f>K79/G79</f>
        <v>0.63063063063063063</v>
      </c>
      <c r="M79" s="14">
        <v>2.63</v>
      </c>
      <c r="N79" s="13">
        <v>13</v>
      </c>
      <c r="O79" s="13">
        <v>3</v>
      </c>
      <c r="P79" s="13">
        <f t="shared" si="11"/>
        <v>10</v>
      </c>
      <c r="Q79" s="16">
        <v>0.64290000000000003</v>
      </c>
      <c r="R79" s="17">
        <f t="shared" si="12"/>
        <v>6.4290000000000003</v>
      </c>
      <c r="S79" s="13">
        <v>5</v>
      </c>
      <c r="T79" s="13">
        <v>0</v>
      </c>
      <c r="U79" s="13">
        <v>0</v>
      </c>
      <c r="V79" s="17">
        <f t="shared" si="13"/>
        <v>3.2145000000000001</v>
      </c>
      <c r="W79" s="13">
        <v>0</v>
      </c>
      <c r="X79" s="13">
        <v>0</v>
      </c>
      <c r="Y79" s="13">
        <v>0</v>
      </c>
      <c r="Z79" s="17">
        <v>9.6035634000000005</v>
      </c>
      <c r="AA79" s="16">
        <f>(K79+R79+V79-W79-X79-Y79-Z79)/G79</f>
        <v>0.63099041981981985</v>
      </c>
      <c r="AB79" s="13">
        <f t="shared" si="16"/>
        <v>31</v>
      </c>
      <c r="AC79" s="13">
        <f>IF(((G79-K79-R79-V79+W79+X79+Y79+Z79)/Q79)&gt;0,ROUNDUP(((G79-K79-R79-V79+W79+X79+Y79+Z79)/Q79),0),0)</f>
        <v>64</v>
      </c>
      <c r="AD79" s="13">
        <f>IF(((1+G79-K79-R79-V79+W79+X79+Y79+Z79)/Q79)&gt;0,ROUNDUP(((1+G79-K79-R79-V79+W79+X79+Y79+Z79)/Q79),0),0)</f>
        <v>66</v>
      </c>
      <c r="AE79" s="16">
        <f>1/G79</f>
        <v>9.0090090090090089E-3</v>
      </c>
      <c r="AF79" s="16">
        <f>P79/(K79+P79)</f>
        <v>0.125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f t="shared" si="14"/>
        <v>0</v>
      </c>
      <c r="AM79" s="13">
        <v>5</v>
      </c>
      <c r="AN79" s="13">
        <v>3</v>
      </c>
      <c r="AO79" s="13">
        <v>4</v>
      </c>
      <c r="AP79" s="13">
        <v>1</v>
      </c>
      <c r="AQ79" s="13">
        <f t="shared" si="15"/>
        <v>13</v>
      </c>
      <c r="AR79" s="13" t="s">
        <v>59</v>
      </c>
      <c r="AS79" s="13" t="s">
        <v>84</v>
      </c>
      <c r="AT79" s="13" t="s">
        <v>61</v>
      </c>
      <c r="AU79" s="13">
        <v>2</v>
      </c>
      <c r="AV79" s="13">
        <v>3.6</v>
      </c>
      <c r="AW79" s="13">
        <v>2.46</v>
      </c>
      <c r="AX79" s="13">
        <v>1.79</v>
      </c>
      <c r="AY79" s="16">
        <v>0.8</v>
      </c>
      <c r="AZ79" s="16">
        <v>0.62160000000000004</v>
      </c>
      <c r="BA79" s="16">
        <v>0.60670000000000002</v>
      </c>
      <c r="BB79" s="13" t="s">
        <v>69</v>
      </c>
      <c r="BC79" s="13" t="s">
        <v>63</v>
      </c>
    </row>
    <row r="80" spans="1:55" x14ac:dyDescent="0.25">
      <c r="A80" s="13" t="s">
        <v>80</v>
      </c>
      <c r="B80" s="13" t="s">
        <v>107</v>
      </c>
      <c r="C80" s="14" t="s">
        <v>56</v>
      </c>
      <c r="D80" s="15">
        <v>10</v>
      </c>
      <c r="E80" s="15" t="s">
        <v>246</v>
      </c>
      <c r="F80" s="13" t="s">
        <v>247</v>
      </c>
      <c r="G80" s="13">
        <v>58</v>
      </c>
      <c r="H80" s="13">
        <v>48</v>
      </c>
      <c r="I80" s="13">
        <v>0</v>
      </c>
      <c r="J80" s="13">
        <v>0</v>
      </c>
      <c r="K80" s="13">
        <f t="shared" si="10"/>
        <v>48</v>
      </c>
      <c r="L80" s="16">
        <f>K80/G80</f>
        <v>0.82758620689655171</v>
      </c>
      <c r="M80" s="14">
        <v>2.56</v>
      </c>
      <c r="N80" s="13">
        <v>12</v>
      </c>
      <c r="O80" s="13">
        <v>0</v>
      </c>
      <c r="P80" s="13">
        <f t="shared" si="11"/>
        <v>12</v>
      </c>
      <c r="Q80" s="16">
        <v>0.67689999999999995</v>
      </c>
      <c r="R80" s="17">
        <f t="shared" si="12"/>
        <v>8.1227999999999998</v>
      </c>
      <c r="S80" s="13">
        <v>2</v>
      </c>
      <c r="T80" s="13">
        <v>0</v>
      </c>
      <c r="U80" s="13">
        <v>0</v>
      </c>
      <c r="V80" s="17">
        <f t="shared" si="13"/>
        <v>1.3537999999999999</v>
      </c>
      <c r="W80" s="13">
        <v>1</v>
      </c>
      <c r="X80" s="13">
        <v>0</v>
      </c>
      <c r="Y80" s="13">
        <v>0</v>
      </c>
      <c r="Z80" s="17">
        <v>8.6610443000000004</v>
      </c>
      <c r="AA80" s="16">
        <f>(K80+R80+V80-W80-X80-Y80-Z80)/G80</f>
        <v>0.82440613275862062</v>
      </c>
      <c r="AB80" s="13">
        <f t="shared" si="16"/>
        <v>0</v>
      </c>
      <c r="AC80" s="13">
        <f>IF(((G80-K80-R80-V80+W80+X80+Y80+Z80)/Q80)&gt;0,ROUNDUP(((G80-K80-R80-V80+W80+X80+Y80+Z80)/Q80),0),0)</f>
        <v>16</v>
      </c>
      <c r="AD80" s="13">
        <f>IF(((1+G80-K80-R80-V80+W80+X80+Y80+Z80)/Q80)&gt;0,ROUNDUP(((1+G80-K80-R80-V80+W80+X80+Y80+Z80)/Q80),0),0)</f>
        <v>17</v>
      </c>
      <c r="AE80" s="16">
        <f>1/G80</f>
        <v>1.7241379310344827E-2</v>
      </c>
      <c r="AF80" s="16">
        <f>P80/(K80+P80)</f>
        <v>0.2</v>
      </c>
      <c r="AG80" s="13">
        <v>0</v>
      </c>
      <c r="AH80" s="13">
        <v>0</v>
      </c>
      <c r="AI80" s="13">
        <v>2</v>
      </c>
      <c r="AJ80" s="13">
        <v>0</v>
      </c>
      <c r="AK80" s="13">
        <v>0</v>
      </c>
      <c r="AL80" s="13">
        <f t="shared" si="14"/>
        <v>2</v>
      </c>
      <c r="AM80" s="13">
        <v>1</v>
      </c>
      <c r="AN80" s="13">
        <v>6</v>
      </c>
      <c r="AO80" s="13">
        <v>0</v>
      </c>
      <c r="AP80" s="13">
        <v>3</v>
      </c>
      <c r="AQ80" s="13">
        <f t="shared" si="15"/>
        <v>10</v>
      </c>
      <c r="AR80" s="13" t="s">
        <v>59</v>
      </c>
      <c r="AS80" s="13" t="s">
        <v>110</v>
      </c>
      <c r="AT80" s="13" t="s">
        <v>61</v>
      </c>
      <c r="AU80" s="13">
        <v>2</v>
      </c>
      <c r="AV80" s="13">
        <v>1.79</v>
      </c>
      <c r="AW80" s="13">
        <v>2.58</v>
      </c>
      <c r="AX80" s="13">
        <v>1.73</v>
      </c>
      <c r="AY80" s="16">
        <v>0.79169999999999996</v>
      </c>
      <c r="AZ80" s="16">
        <v>0.69350000000000001</v>
      </c>
      <c r="BA80" s="16">
        <v>0.81059999999999999</v>
      </c>
      <c r="BB80" s="13" t="s">
        <v>62</v>
      </c>
      <c r="BC80" s="13" t="s">
        <v>63</v>
      </c>
    </row>
    <row r="81" spans="1:55" x14ac:dyDescent="0.25">
      <c r="A81" s="13" t="s">
        <v>64</v>
      </c>
      <c r="B81" s="13" t="s">
        <v>197</v>
      </c>
      <c r="C81" s="14" t="s">
        <v>75</v>
      </c>
      <c r="D81" s="15">
        <v>10</v>
      </c>
      <c r="E81" s="15" t="s">
        <v>248</v>
      </c>
      <c r="F81" s="13" t="s">
        <v>249</v>
      </c>
      <c r="G81" s="13">
        <v>60</v>
      </c>
      <c r="H81" s="13">
        <v>49</v>
      </c>
      <c r="I81" s="13">
        <v>1</v>
      </c>
      <c r="J81" s="13">
        <v>0</v>
      </c>
      <c r="K81" s="13">
        <f t="shared" si="10"/>
        <v>48</v>
      </c>
      <c r="L81" s="16">
        <f>K81/G81</f>
        <v>0.8</v>
      </c>
      <c r="M81" s="14">
        <v>2.42</v>
      </c>
      <c r="N81" s="13">
        <v>7</v>
      </c>
      <c r="O81" s="13">
        <v>0</v>
      </c>
      <c r="P81" s="13">
        <f t="shared" si="11"/>
        <v>7</v>
      </c>
      <c r="Q81" s="16">
        <v>0.71230000000000004</v>
      </c>
      <c r="R81" s="17">
        <f t="shared" si="12"/>
        <v>4.9861000000000004</v>
      </c>
      <c r="S81" s="13">
        <v>2</v>
      </c>
      <c r="T81" s="13">
        <v>0</v>
      </c>
      <c r="U81" s="13">
        <v>0</v>
      </c>
      <c r="V81" s="17">
        <f t="shared" si="13"/>
        <v>1.4246000000000001</v>
      </c>
      <c r="W81" s="13">
        <v>1</v>
      </c>
      <c r="X81" s="13">
        <v>0</v>
      </c>
      <c r="Y81" s="13">
        <v>0</v>
      </c>
      <c r="Z81" s="17">
        <v>5.5890366</v>
      </c>
      <c r="AA81" s="16">
        <f>(K81+R81+V81-W81-X81-Y81-Z81)/G81</f>
        <v>0.79702772333333327</v>
      </c>
      <c r="AB81" s="13">
        <f t="shared" si="16"/>
        <v>1</v>
      </c>
      <c r="AC81" s="13">
        <f>IF(((G81-K81-R81-V81+W81+X81+Y81+Z81)/Q81)&gt;0,ROUNDUP(((G81-K81-R81-V81+W81+X81+Y81+Z81)/Q81),0),0)</f>
        <v>18</v>
      </c>
      <c r="AD81" s="13">
        <f>IF(((1+G81-K81-R81-V81+W81+X81+Y81+Z81)/Q81)&gt;0,ROUNDUP(((1+G81-K81-R81-V81+W81+X81+Y81+Z81)/Q81),0),0)</f>
        <v>19</v>
      </c>
      <c r="AE81" s="16">
        <f>1/G81</f>
        <v>1.6666666666666666E-2</v>
      </c>
      <c r="AF81" s="16">
        <f>P81/(K81+P81)</f>
        <v>0.12727272727272726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f t="shared" si="14"/>
        <v>0</v>
      </c>
      <c r="AM81" s="13">
        <v>1</v>
      </c>
      <c r="AN81" s="13">
        <v>5</v>
      </c>
      <c r="AO81" s="13">
        <v>1</v>
      </c>
      <c r="AP81" s="13">
        <v>0</v>
      </c>
      <c r="AQ81" s="13">
        <f t="shared" si="15"/>
        <v>7</v>
      </c>
      <c r="AR81" s="13" t="s">
        <v>59</v>
      </c>
      <c r="AS81" s="13" t="s">
        <v>68</v>
      </c>
      <c r="AT81" s="13" t="s">
        <v>61</v>
      </c>
      <c r="AU81" s="13">
        <v>3</v>
      </c>
      <c r="AV81" s="13">
        <v>3.38</v>
      </c>
      <c r="AW81" s="13">
        <v>2.09</v>
      </c>
      <c r="AX81" s="13">
        <v>1.99</v>
      </c>
      <c r="AY81" s="16">
        <v>0.72219999999999995</v>
      </c>
      <c r="AZ81" s="16">
        <v>0.70909999999999995</v>
      </c>
      <c r="BA81" s="16">
        <v>0.74929999999999997</v>
      </c>
      <c r="BB81" s="13" t="s">
        <v>90</v>
      </c>
      <c r="BC81" s="13" t="s">
        <v>63</v>
      </c>
    </row>
    <row r="82" spans="1:55" x14ac:dyDescent="0.25">
      <c r="A82" s="13" t="s">
        <v>80</v>
      </c>
      <c r="B82" s="13" t="s">
        <v>81</v>
      </c>
      <c r="C82" s="14" t="s">
        <v>91</v>
      </c>
      <c r="D82" s="15">
        <v>8</v>
      </c>
      <c r="E82" s="15" t="s">
        <v>250</v>
      </c>
      <c r="F82" s="13" t="s">
        <v>251</v>
      </c>
      <c r="G82" s="13">
        <v>26</v>
      </c>
      <c r="H82" s="13">
        <v>19</v>
      </c>
      <c r="I82" s="13">
        <v>2</v>
      </c>
      <c r="J82" s="13">
        <v>0</v>
      </c>
      <c r="K82" s="13">
        <f t="shared" si="10"/>
        <v>17</v>
      </c>
      <c r="L82" s="16">
        <f>K82/G82</f>
        <v>0.65384615384615385</v>
      </c>
      <c r="M82" s="14">
        <v>0.87</v>
      </c>
      <c r="N82" s="13">
        <v>7</v>
      </c>
      <c r="O82" s="13">
        <v>0</v>
      </c>
      <c r="P82" s="13">
        <f t="shared" si="11"/>
        <v>7</v>
      </c>
      <c r="Q82" s="16">
        <v>0.91890000000000005</v>
      </c>
      <c r="R82" s="17">
        <f t="shared" si="12"/>
        <v>6.4323000000000006</v>
      </c>
      <c r="S82" s="13">
        <v>5</v>
      </c>
      <c r="T82" s="13">
        <v>0</v>
      </c>
      <c r="U82" s="13">
        <v>2</v>
      </c>
      <c r="V82" s="17">
        <f t="shared" si="13"/>
        <v>6.5945</v>
      </c>
      <c r="W82" s="13">
        <v>2</v>
      </c>
      <c r="X82" s="13">
        <v>0</v>
      </c>
      <c r="Y82" s="13">
        <v>0</v>
      </c>
      <c r="Z82" s="17">
        <v>1.0274433000000001</v>
      </c>
      <c r="AA82" s="16">
        <f>(K82+R82+V82-W82-X82-Y82-Z82)/G82</f>
        <v>1.0384367961538461</v>
      </c>
      <c r="AB82" s="13">
        <f t="shared" si="16"/>
        <v>0</v>
      </c>
      <c r="AC82" s="13">
        <f>IF(((G82-K82-R82-V82+W82+X82+Y82+Z82)/Q82)&gt;0,ROUNDUP(((G82-K82-R82-V82+W82+X82+Y82+Z82)/Q82),0),0)</f>
        <v>0</v>
      </c>
      <c r="AD82" s="13">
        <f>IF(((1+G82-K82-R82-V82+W82+X82+Y82+Z82)/Q82)&gt;0,ROUNDUP(((1+G82-K82-R82-V82+W82+X82+Y82+Z82)/Q82),0),0)</f>
        <v>1</v>
      </c>
      <c r="AE82" s="16">
        <f>1/G82</f>
        <v>3.8461538461538464E-2</v>
      </c>
      <c r="AF82" s="16">
        <f>P82/(K82+P82)</f>
        <v>0.29166666666666669</v>
      </c>
      <c r="AG82" s="13">
        <v>0</v>
      </c>
      <c r="AH82" s="13">
        <v>0</v>
      </c>
      <c r="AI82" s="13">
        <v>0</v>
      </c>
      <c r="AJ82" s="13">
        <v>1</v>
      </c>
      <c r="AK82" s="13">
        <v>0</v>
      </c>
      <c r="AL82" s="13">
        <f t="shared" si="14"/>
        <v>1</v>
      </c>
      <c r="AM82" s="13">
        <v>4</v>
      </c>
      <c r="AN82" s="13">
        <v>0</v>
      </c>
      <c r="AO82" s="13">
        <v>2</v>
      </c>
      <c r="AP82" s="13">
        <v>0</v>
      </c>
      <c r="AQ82" s="13">
        <f t="shared" si="15"/>
        <v>6</v>
      </c>
      <c r="AR82" s="13" t="s">
        <v>59</v>
      </c>
      <c r="AS82" s="13" t="s">
        <v>84</v>
      </c>
      <c r="AT82" s="13" t="s">
        <v>61</v>
      </c>
      <c r="AU82" s="13">
        <v>7</v>
      </c>
      <c r="AV82" s="13">
        <v>1.05</v>
      </c>
      <c r="AW82" s="13">
        <v>0.76</v>
      </c>
      <c r="AX82" s="13">
        <v>0.87</v>
      </c>
      <c r="AY82" s="16">
        <v>0.81710000000000005</v>
      </c>
      <c r="AZ82" s="16">
        <v>0.93330000000000002</v>
      </c>
      <c r="BA82" s="16">
        <v>0.84240000000000004</v>
      </c>
      <c r="BB82" s="13" t="s">
        <v>123</v>
      </c>
      <c r="BC82" s="13" t="s">
        <v>63</v>
      </c>
    </row>
    <row r="83" spans="1:55" x14ac:dyDescent="0.25">
      <c r="A83" s="13" t="s">
        <v>80</v>
      </c>
      <c r="B83" s="13" t="s">
        <v>220</v>
      </c>
      <c r="C83" s="14" t="s">
        <v>91</v>
      </c>
      <c r="D83" s="15">
        <v>4</v>
      </c>
      <c r="E83" s="15" t="s">
        <v>252</v>
      </c>
      <c r="F83" s="13" t="s">
        <v>253</v>
      </c>
      <c r="G83" s="13">
        <v>16</v>
      </c>
      <c r="H83" s="13">
        <v>15</v>
      </c>
      <c r="I83" s="13">
        <v>0</v>
      </c>
      <c r="J83" s="13">
        <v>0</v>
      </c>
      <c r="K83" s="13">
        <f t="shared" si="10"/>
        <v>15</v>
      </c>
      <c r="L83" s="16">
        <f>K83/G83</f>
        <v>0.9375</v>
      </c>
      <c r="M83" s="14">
        <v>0.39</v>
      </c>
      <c r="N83" s="13">
        <v>5</v>
      </c>
      <c r="O83" s="13">
        <v>0</v>
      </c>
      <c r="P83" s="13">
        <f t="shared" si="11"/>
        <v>5</v>
      </c>
      <c r="Q83" s="16">
        <v>0.85370000000000001</v>
      </c>
      <c r="R83" s="17">
        <f t="shared" si="12"/>
        <v>4.2685000000000004</v>
      </c>
      <c r="S83" s="13">
        <v>0</v>
      </c>
      <c r="T83" s="13">
        <v>0</v>
      </c>
      <c r="U83" s="13">
        <v>0</v>
      </c>
      <c r="V83" s="17">
        <f t="shared" si="13"/>
        <v>0</v>
      </c>
      <c r="W83" s="13">
        <v>1</v>
      </c>
      <c r="X83" s="13">
        <v>0</v>
      </c>
      <c r="Y83" s="13">
        <v>0</v>
      </c>
      <c r="Z83" s="17">
        <v>0.36928699999999998</v>
      </c>
      <c r="AA83" s="16">
        <f>(K83+R83+V83-W83-X83-Y83-Z83)/G83</f>
        <v>1.1187008125</v>
      </c>
      <c r="AB83" s="13">
        <f t="shared" si="16"/>
        <v>0</v>
      </c>
      <c r="AC83" s="13">
        <f>IF(((G83-K83-R83-V83+W83+X83+Y83+Z83)/Q83)&gt;0,ROUNDUP(((G83-K83-R83-V83+W83+X83+Y83+Z83)/Q83),0),0)</f>
        <v>0</v>
      </c>
      <c r="AD83" s="13">
        <f>IF(((1+G83-K83-R83-V83+W83+X83+Y83+Z83)/Q83)&gt;0,ROUNDUP(((1+G83-K83-R83-V83+W83+X83+Y83+Z83)/Q83),0),0)</f>
        <v>0</v>
      </c>
      <c r="AE83" s="16">
        <f>1/G83</f>
        <v>6.25E-2</v>
      </c>
      <c r="AF83" s="16">
        <f>P83/(K83+P83)</f>
        <v>0.25</v>
      </c>
      <c r="AG83" s="13">
        <v>0</v>
      </c>
      <c r="AH83" s="13">
        <v>4</v>
      </c>
      <c r="AI83" s="13">
        <v>0</v>
      </c>
      <c r="AJ83" s="13">
        <v>0</v>
      </c>
      <c r="AK83" s="13">
        <v>1</v>
      </c>
      <c r="AL83" s="13">
        <f t="shared" si="14"/>
        <v>5</v>
      </c>
      <c r="AM83" s="13">
        <v>0</v>
      </c>
      <c r="AN83" s="13">
        <v>0</v>
      </c>
      <c r="AO83" s="13">
        <v>0</v>
      </c>
      <c r="AP83" s="13">
        <v>0</v>
      </c>
      <c r="AQ83" s="13">
        <f t="shared" si="15"/>
        <v>0</v>
      </c>
      <c r="AR83" s="13" t="s">
        <v>59</v>
      </c>
      <c r="AS83" s="13" t="s">
        <v>84</v>
      </c>
      <c r="AT83" s="13" t="s">
        <v>61</v>
      </c>
      <c r="AU83" s="13">
        <v>7</v>
      </c>
      <c r="AV83" s="13">
        <v>0.43</v>
      </c>
      <c r="AW83" s="13">
        <v>0.3</v>
      </c>
      <c r="AX83" s="13">
        <v>0.49</v>
      </c>
      <c r="AY83" s="16">
        <v>0.8</v>
      </c>
      <c r="AZ83" s="16">
        <v>1</v>
      </c>
      <c r="BA83" s="16">
        <v>0.95120000000000005</v>
      </c>
      <c r="BB83" s="13" t="s">
        <v>183</v>
      </c>
      <c r="BC83" s="13" t="s">
        <v>63</v>
      </c>
    </row>
    <row r="84" spans="1:55" x14ac:dyDescent="0.25">
      <c r="A84" s="13" t="s">
        <v>64</v>
      </c>
      <c r="B84" s="13" t="s">
        <v>97</v>
      </c>
      <c r="C84" s="14" t="s">
        <v>91</v>
      </c>
      <c r="D84" s="15">
        <v>9</v>
      </c>
      <c r="E84" s="15" t="s">
        <v>254</v>
      </c>
      <c r="F84" s="13" t="s">
        <v>255</v>
      </c>
      <c r="G84" s="13">
        <v>30</v>
      </c>
      <c r="H84" s="13">
        <v>26</v>
      </c>
      <c r="I84" s="13">
        <v>0</v>
      </c>
      <c r="J84" s="13">
        <v>2</v>
      </c>
      <c r="K84" s="13">
        <f t="shared" si="10"/>
        <v>24</v>
      </c>
      <c r="L84" s="16">
        <f>K84/G84</f>
        <v>0.8</v>
      </c>
      <c r="M84" s="14">
        <v>1.24</v>
      </c>
      <c r="N84" s="13">
        <v>2</v>
      </c>
      <c r="O84" s="13">
        <v>0</v>
      </c>
      <c r="P84" s="13">
        <f t="shared" si="11"/>
        <v>2</v>
      </c>
      <c r="Q84" s="16">
        <v>0.89129999999999998</v>
      </c>
      <c r="R84" s="17">
        <f t="shared" si="12"/>
        <v>1.7826</v>
      </c>
      <c r="S84" s="13">
        <v>3</v>
      </c>
      <c r="T84" s="13">
        <v>0</v>
      </c>
      <c r="U84" s="13">
        <v>0</v>
      </c>
      <c r="V84" s="17">
        <f t="shared" si="13"/>
        <v>2.6738999999999997</v>
      </c>
      <c r="W84" s="13">
        <v>2</v>
      </c>
      <c r="X84" s="13">
        <v>0</v>
      </c>
      <c r="Y84" s="13">
        <v>0</v>
      </c>
      <c r="Z84" s="17">
        <v>1.6158471999999999</v>
      </c>
      <c r="AA84" s="16">
        <f>(K84+R84+V84-W84-X84-Y84-Z84)/G84</f>
        <v>0.82802175999999994</v>
      </c>
      <c r="AB84" s="13">
        <f t="shared" si="16"/>
        <v>0</v>
      </c>
      <c r="AC84" s="13">
        <f>IF(((G84-K84-R84-V84+W84+X84+Y84+Z84)/Q84)&gt;0,ROUNDUP(((G84-K84-R84-V84+W84+X84+Y84+Z84)/Q84),0),0)</f>
        <v>6</v>
      </c>
      <c r="AD84" s="13">
        <f>IF(((1+G84-K84-R84-V84+W84+X84+Y84+Z84)/Q84)&gt;0,ROUNDUP(((1+G84-K84-R84-V84+W84+X84+Y84+Z84)/Q84),0),0)</f>
        <v>7</v>
      </c>
      <c r="AE84" s="16">
        <f>1/G84</f>
        <v>3.3333333333333333E-2</v>
      </c>
      <c r="AF84" s="16">
        <f>P84/(K84+P84)</f>
        <v>7.6923076923076927E-2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f t="shared" si="14"/>
        <v>0</v>
      </c>
      <c r="AM84" s="13">
        <v>0</v>
      </c>
      <c r="AN84" s="13">
        <v>0</v>
      </c>
      <c r="AO84" s="13">
        <v>0</v>
      </c>
      <c r="AP84" s="13">
        <v>2</v>
      </c>
      <c r="AQ84" s="13">
        <f t="shared" si="15"/>
        <v>2</v>
      </c>
      <c r="AR84" s="13" t="s">
        <v>59</v>
      </c>
      <c r="AS84" s="13" t="s">
        <v>78</v>
      </c>
      <c r="AT84" s="13" t="s">
        <v>139</v>
      </c>
      <c r="AU84" s="13">
        <v>7</v>
      </c>
      <c r="AV84" s="13">
        <v>1.64</v>
      </c>
      <c r="AW84" s="13">
        <v>1.1599999999999999</v>
      </c>
      <c r="AX84" s="13">
        <v>1.23</v>
      </c>
      <c r="AY84" s="16">
        <v>0.83330000000000004</v>
      </c>
      <c r="AZ84" s="16">
        <v>0.9</v>
      </c>
      <c r="BA84" s="16">
        <v>0.8508</v>
      </c>
      <c r="BB84" s="13" t="s">
        <v>256</v>
      </c>
      <c r="BC84" s="13" t="s">
        <v>63</v>
      </c>
    </row>
    <row r="85" spans="1:55" x14ac:dyDescent="0.25">
      <c r="A85" s="13" t="s">
        <v>54</v>
      </c>
      <c r="B85" s="13" t="s">
        <v>124</v>
      </c>
      <c r="C85" s="14" t="s">
        <v>91</v>
      </c>
      <c r="D85" s="15">
        <v>12</v>
      </c>
      <c r="E85" s="15" t="s">
        <v>257</v>
      </c>
      <c r="F85" s="13" t="s">
        <v>258</v>
      </c>
      <c r="G85" s="13">
        <v>41</v>
      </c>
      <c r="H85" s="13">
        <v>37</v>
      </c>
      <c r="I85" s="13">
        <v>1</v>
      </c>
      <c r="J85" s="13">
        <v>0</v>
      </c>
      <c r="K85" s="13">
        <f t="shared" si="10"/>
        <v>36</v>
      </c>
      <c r="L85" s="16">
        <f>K85/G85</f>
        <v>0.87804878048780488</v>
      </c>
      <c r="M85" s="14">
        <v>1</v>
      </c>
      <c r="N85" s="13">
        <v>2</v>
      </c>
      <c r="O85" s="13">
        <v>0</v>
      </c>
      <c r="P85" s="13">
        <f t="shared" si="11"/>
        <v>2</v>
      </c>
      <c r="Q85" s="16">
        <v>0.87760000000000005</v>
      </c>
      <c r="R85" s="17">
        <f t="shared" si="12"/>
        <v>1.7552000000000001</v>
      </c>
      <c r="S85" s="13">
        <v>2</v>
      </c>
      <c r="T85" s="13">
        <v>0</v>
      </c>
      <c r="U85" s="13">
        <v>1</v>
      </c>
      <c r="V85" s="17">
        <f t="shared" si="13"/>
        <v>2.7552000000000003</v>
      </c>
      <c r="W85" s="13">
        <v>3</v>
      </c>
      <c r="X85" s="13">
        <v>0</v>
      </c>
      <c r="Y85" s="13">
        <v>0</v>
      </c>
      <c r="Z85" s="17">
        <v>1.6094533</v>
      </c>
      <c r="AA85" s="16">
        <f>(K85+R85+V85-W85-X85-Y85-Z85)/G85</f>
        <v>0.87563284634146354</v>
      </c>
      <c r="AB85" s="13">
        <f t="shared" si="16"/>
        <v>0</v>
      </c>
      <c r="AC85" s="13">
        <f>IF(((G85-K85-R85-V85+W85+X85+Y85+Z85)/Q85)&gt;0,ROUNDUP(((G85-K85-R85-V85+W85+X85+Y85+Z85)/Q85),0),0)</f>
        <v>6</v>
      </c>
      <c r="AD85" s="13">
        <f>IF(((1+G85-K85-R85-V85+W85+X85+Y85+Z85)/Q85)&gt;0,ROUNDUP(((1+G85-K85-R85-V85+W85+X85+Y85+Z85)/Q85),0),0)</f>
        <v>7</v>
      </c>
      <c r="AE85" s="16">
        <f>1/G85</f>
        <v>2.4390243902439025E-2</v>
      </c>
      <c r="AF85" s="16">
        <f>P85/(K85+P85)</f>
        <v>5.2631578947368418E-2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f t="shared" si="14"/>
        <v>0</v>
      </c>
      <c r="AM85" s="13">
        <v>0</v>
      </c>
      <c r="AN85" s="13">
        <v>2</v>
      </c>
      <c r="AO85" s="13">
        <v>0</v>
      </c>
      <c r="AP85" s="13">
        <v>0</v>
      </c>
      <c r="AQ85" s="13">
        <f t="shared" si="15"/>
        <v>2</v>
      </c>
      <c r="AR85" s="13" t="s">
        <v>59</v>
      </c>
      <c r="AS85" s="13" t="s">
        <v>60</v>
      </c>
      <c r="AT85" s="13" t="s">
        <v>139</v>
      </c>
      <c r="AU85" s="13">
        <v>7</v>
      </c>
      <c r="AV85" s="13">
        <v>1.87</v>
      </c>
      <c r="AW85" s="13">
        <v>0.99</v>
      </c>
      <c r="AX85" s="13">
        <v>1.33</v>
      </c>
      <c r="AY85" s="16">
        <v>0.75</v>
      </c>
      <c r="AZ85" s="16">
        <v>0.89359999999999995</v>
      </c>
      <c r="BA85" s="16">
        <v>0.69289999999999996</v>
      </c>
      <c r="BB85" s="13" t="s">
        <v>140</v>
      </c>
      <c r="BC85" s="13" t="s">
        <v>63</v>
      </c>
    </row>
    <row r="86" spans="1:55" x14ac:dyDescent="0.25">
      <c r="A86" s="13" t="s">
        <v>80</v>
      </c>
      <c r="B86" s="13" t="s">
        <v>81</v>
      </c>
      <c r="C86" s="14" t="s">
        <v>91</v>
      </c>
      <c r="D86" s="15">
        <v>12</v>
      </c>
      <c r="E86" s="15" t="s">
        <v>259</v>
      </c>
      <c r="F86" s="13" t="s">
        <v>260</v>
      </c>
      <c r="G86" s="13">
        <v>58</v>
      </c>
      <c r="H86" s="13">
        <v>42</v>
      </c>
      <c r="I86" s="13">
        <v>1</v>
      </c>
      <c r="J86" s="13">
        <v>0</v>
      </c>
      <c r="K86" s="13">
        <f t="shared" si="10"/>
        <v>41</v>
      </c>
      <c r="L86" s="16">
        <f>K86/G86</f>
        <v>0.7068965517241379</v>
      </c>
      <c r="M86" s="14">
        <v>1.28</v>
      </c>
      <c r="N86" s="13">
        <v>12</v>
      </c>
      <c r="O86" s="13">
        <v>0</v>
      </c>
      <c r="P86" s="13">
        <f t="shared" si="11"/>
        <v>12</v>
      </c>
      <c r="Q86" s="16">
        <v>0.6724</v>
      </c>
      <c r="R86" s="17">
        <f t="shared" si="12"/>
        <v>8.0687999999999995</v>
      </c>
      <c r="S86" s="13">
        <v>4</v>
      </c>
      <c r="T86" s="13">
        <v>0</v>
      </c>
      <c r="U86" s="13">
        <v>1</v>
      </c>
      <c r="V86" s="17">
        <f t="shared" si="13"/>
        <v>3.6896</v>
      </c>
      <c r="W86" s="13">
        <v>0</v>
      </c>
      <c r="X86" s="13">
        <v>0</v>
      </c>
      <c r="Y86" s="13">
        <v>0</v>
      </c>
      <c r="Z86" s="17">
        <v>3.8684542999999998</v>
      </c>
      <c r="AA86" s="16">
        <f>(K86+R86+V86-W86-X86-Y86-Z86)/G86</f>
        <v>0.84293009827586207</v>
      </c>
      <c r="AB86" s="13">
        <f t="shared" si="16"/>
        <v>0</v>
      </c>
      <c r="AC86" s="13">
        <f>IF(((G86-K86-R86-V86+W86+X86+Y86+Z86)/Q86)&gt;0,ROUNDUP(((G86-K86-R86-V86+W86+X86+Y86+Z86)/Q86),0),0)</f>
        <v>14</v>
      </c>
      <c r="AD86" s="13">
        <f>IF(((1+G86-K86-R86-V86+W86+X86+Y86+Z86)/Q86)&gt;0,ROUNDUP(((1+G86-K86-R86-V86+W86+X86+Y86+Z86)/Q86),0),0)</f>
        <v>16</v>
      </c>
      <c r="AE86" s="16">
        <f>1/G86</f>
        <v>1.7241379310344827E-2</v>
      </c>
      <c r="AF86" s="16">
        <f>P86/(K86+P86)</f>
        <v>0.22641509433962265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f t="shared" si="14"/>
        <v>0</v>
      </c>
      <c r="AM86" s="13">
        <v>10</v>
      </c>
      <c r="AN86" s="13">
        <v>1</v>
      </c>
      <c r="AO86" s="13">
        <v>1</v>
      </c>
      <c r="AP86" s="13">
        <v>0</v>
      </c>
      <c r="AQ86" s="13">
        <f t="shared" si="15"/>
        <v>12</v>
      </c>
      <c r="AR86" s="13" t="s">
        <v>59</v>
      </c>
      <c r="AS86" s="13" t="s">
        <v>84</v>
      </c>
      <c r="AT86" s="13" t="s">
        <v>139</v>
      </c>
      <c r="AU86" s="13">
        <v>7</v>
      </c>
      <c r="AV86" s="13">
        <v>1.87</v>
      </c>
      <c r="AW86" s="13">
        <v>1.28</v>
      </c>
      <c r="AX86" s="13">
        <v>1.33</v>
      </c>
      <c r="AY86" s="16">
        <v>0.75</v>
      </c>
      <c r="AZ86" s="16">
        <v>0.6724</v>
      </c>
      <c r="BA86" s="16">
        <v>0.69289999999999996</v>
      </c>
      <c r="BB86" s="13" t="s">
        <v>140</v>
      </c>
      <c r="BC86" s="13" t="s">
        <v>63</v>
      </c>
    </row>
    <row r="87" spans="1:55" x14ac:dyDescent="0.25">
      <c r="A87" s="13" t="s">
        <v>80</v>
      </c>
      <c r="B87" s="13" t="s">
        <v>115</v>
      </c>
      <c r="C87" s="14" t="s">
        <v>75</v>
      </c>
      <c r="D87" s="15">
        <v>6</v>
      </c>
      <c r="E87" s="15" t="s">
        <v>261</v>
      </c>
      <c r="F87" s="13" t="s">
        <v>262</v>
      </c>
      <c r="G87" s="13">
        <v>25</v>
      </c>
      <c r="H87" s="13">
        <v>15</v>
      </c>
      <c r="I87" s="13">
        <v>0</v>
      </c>
      <c r="J87" s="13">
        <v>0</v>
      </c>
      <c r="K87" s="13">
        <f t="shared" si="10"/>
        <v>15</v>
      </c>
      <c r="L87" s="16">
        <f>K87/G87</f>
        <v>0.6</v>
      </c>
      <c r="M87" s="14">
        <v>2.29</v>
      </c>
      <c r="N87" s="13">
        <v>10</v>
      </c>
      <c r="O87" s="13">
        <v>1</v>
      </c>
      <c r="P87" s="13">
        <f t="shared" si="11"/>
        <v>9</v>
      </c>
      <c r="Q87" s="16">
        <v>0.63160000000000005</v>
      </c>
      <c r="R87" s="17">
        <f t="shared" si="12"/>
        <v>5.6844000000000001</v>
      </c>
      <c r="S87" s="13">
        <v>1</v>
      </c>
      <c r="T87" s="13">
        <v>0</v>
      </c>
      <c r="U87" s="13">
        <v>0</v>
      </c>
      <c r="V87" s="17">
        <f t="shared" si="13"/>
        <v>0.63160000000000005</v>
      </c>
      <c r="W87" s="13">
        <v>0</v>
      </c>
      <c r="X87" s="13">
        <v>0</v>
      </c>
      <c r="Y87" s="13">
        <v>0</v>
      </c>
      <c r="Z87" s="17">
        <v>1.5819608000000001</v>
      </c>
      <c r="AA87" s="16">
        <f>(K87+R87+V87-W87-X87-Y87-Z87)/G87</f>
        <v>0.7893615679999999</v>
      </c>
      <c r="AB87" s="13">
        <f t="shared" si="16"/>
        <v>1</v>
      </c>
      <c r="AC87" s="13">
        <f>IF(((G87-K87-R87-V87+W87+X87+Y87+Z87)/Q87)&gt;0,ROUNDUP(((G87-K87-R87-V87+W87+X87+Y87+Z87)/Q87),0),0)</f>
        <v>9</v>
      </c>
      <c r="AD87" s="13">
        <f>IF(((1+G87-K87-R87-V87+W87+X87+Y87+Z87)/Q87)&gt;0,ROUNDUP(((1+G87-K87-R87-V87+W87+X87+Y87+Z87)/Q87),0),0)</f>
        <v>10</v>
      </c>
      <c r="AE87" s="16">
        <f>1/G87</f>
        <v>0.04</v>
      </c>
      <c r="AF87" s="16">
        <f>P87/(K87+P87)</f>
        <v>0.375</v>
      </c>
      <c r="AG87" s="13">
        <v>0</v>
      </c>
      <c r="AH87" s="13">
        <v>5</v>
      </c>
      <c r="AI87" s="13">
        <v>0</v>
      </c>
      <c r="AJ87" s="13">
        <v>2</v>
      </c>
      <c r="AK87" s="13">
        <v>3</v>
      </c>
      <c r="AL87" s="13">
        <f t="shared" si="14"/>
        <v>10</v>
      </c>
      <c r="AM87" s="13">
        <v>0</v>
      </c>
      <c r="AN87" s="13">
        <v>0</v>
      </c>
      <c r="AO87" s="13">
        <v>0</v>
      </c>
      <c r="AP87" s="13">
        <v>0</v>
      </c>
      <c r="AQ87" s="13">
        <f t="shared" si="15"/>
        <v>0</v>
      </c>
      <c r="AR87" s="13" t="s">
        <v>59</v>
      </c>
      <c r="AS87" s="13" t="s">
        <v>110</v>
      </c>
      <c r="AT87" s="13" t="s">
        <v>61</v>
      </c>
      <c r="AU87" s="13">
        <v>3</v>
      </c>
      <c r="AV87" s="13">
        <v>2.44</v>
      </c>
      <c r="AW87" s="13">
        <v>0.93</v>
      </c>
      <c r="AX87" s="13">
        <v>1.77</v>
      </c>
      <c r="AY87" s="16">
        <v>0.62860000000000005</v>
      </c>
      <c r="AZ87" s="16">
        <v>0.85029999999999994</v>
      </c>
      <c r="BA87" s="16">
        <v>0.76239999999999997</v>
      </c>
      <c r="BB87" s="13" t="s">
        <v>85</v>
      </c>
      <c r="BC87" s="13" t="s">
        <v>63</v>
      </c>
    </row>
    <row r="88" spans="1:55" x14ac:dyDescent="0.25">
      <c r="A88" s="13" t="s">
        <v>80</v>
      </c>
      <c r="B88" s="13" t="s">
        <v>132</v>
      </c>
      <c r="C88" s="14" t="s">
        <v>91</v>
      </c>
      <c r="D88" s="15">
        <v>6</v>
      </c>
      <c r="E88" s="15" t="s">
        <v>263</v>
      </c>
      <c r="F88" s="13" t="s">
        <v>264</v>
      </c>
      <c r="G88" s="13">
        <v>19</v>
      </c>
      <c r="H88" s="13">
        <v>14</v>
      </c>
      <c r="I88" s="13">
        <v>0</v>
      </c>
      <c r="J88" s="13">
        <v>0</v>
      </c>
      <c r="K88" s="13">
        <f t="shared" si="10"/>
        <v>14</v>
      </c>
      <c r="L88" s="16">
        <f>K88/G88</f>
        <v>0.73684210526315785</v>
      </c>
      <c r="M88" s="14">
        <v>0.79</v>
      </c>
      <c r="N88" s="13">
        <v>9</v>
      </c>
      <c r="O88" s="13">
        <v>0</v>
      </c>
      <c r="P88" s="13">
        <f t="shared" si="11"/>
        <v>9</v>
      </c>
      <c r="Q88" s="16">
        <v>0.90700000000000003</v>
      </c>
      <c r="R88" s="17">
        <f t="shared" si="12"/>
        <v>8.1630000000000003</v>
      </c>
      <c r="S88" s="13">
        <v>1</v>
      </c>
      <c r="T88" s="13">
        <v>0</v>
      </c>
      <c r="U88" s="13">
        <v>0</v>
      </c>
      <c r="V88" s="17">
        <f t="shared" si="13"/>
        <v>0.90700000000000003</v>
      </c>
      <c r="W88" s="13">
        <v>5</v>
      </c>
      <c r="X88" s="13">
        <v>0</v>
      </c>
      <c r="Y88" s="13">
        <v>0</v>
      </c>
      <c r="Z88" s="17">
        <v>0.37976749999999998</v>
      </c>
      <c r="AA88" s="16">
        <f>(K88+R88+V88-W88-X88-Y88-Z88)/G88</f>
        <v>0.93106486842105263</v>
      </c>
      <c r="AB88" s="13">
        <f t="shared" si="16"/>
        <v>0</v>
      </c>
      <c r="AC88" s="13">
        <f>IF(((G88-K88-R88-V88+W88+X88+Y88+Z88)/Q88)&gt;0,ROUNDUP(((G88-K88-R88-V88+W88+X88+Y88+Z88)/Q88),0),0)</f>
        <v>2</v>
      </c>
      <c r="AD88" s="13">
        <f>IF(((1+G88-K88-R88-V88+W88+X88+Y88+Z88)/Q88)&gt;0,ROUNDUP(((1+G88-K88-R88-V88+W88+X88+Y88+Z88)/Q88),0),0)</f>
        <v>3</v>
      </c>
      <c r="AE88" s="16">
        <f>1/G88</f>
        <v>5.2631578947368418E-2</v>
      </c>
      <c r="AF88" s="16">
        <f>P88/(K88+P88)</f>
        <v>0.39130434782608697</v>
      </c>
      <c r="AG88" s="13">
        <v>0</v>
      </c>
      <c r="AH88" s="13">
        <v>5</v>
      </c>
      <c r="AI88" s="13">
        <v>0</v>
      </c>
      <c r="AJ88" s="13">
        <v>0</v>
      </c>
      <c r="AK88" s="13">
        <v>3</v>
      </c>
      <c r="AL88" s="13">
        <f t="shared" si="14"/>
        <v>8</v>
      </c>
      <c r="AM88" s="13">
        <v>0</v>
      </c>
      <c r="AN88" s="13">
        <v>0</v>
      </c>
      <c r="AO88" s="13">
        <v>0</v>
      </c>
      <c r="AP88" s="13">
        <v>1</v>
      </c>
      <c r="AQ88" s="13">
        <f t="shared" si="15"/>
        <v>1</v>
      </c>
      <c r="AR88" s="13" t="s">
        <v>59</v>
      </c>
      <c r="AS88" s="13" t="s">
        <v>110</v>
      </c>
      <c r="AT88" s="13" t="s">
        <v>61</v>
      </c>
      <c r="AU88" s="13">
        <v>7</v>
      </c>
      <c r="AV88" s="13">
        <v>0.89</v>
      </c>
      <c r="AW88" s="13">
        <v>0.49</v>
      </c>
      <c r="AX88" s="13">
        <v>0.82</v>
      </c>
      <c r="AY88" s="16">
        <v>0.90629999999999999</v>
      </c>
      <c r="AZ88" s="16">
        <v>0.90910000000000002</v>
      </c>
      <c r="BA88" s="16">
        <v>0.85440000000000005</v>
      </c>
      <c r="BB88" s="13" t="s">
        <v>102</v>
      </c>
      <c r="BC88" s="13" t="s">
        <v>63</v>
      </c>
    </row>
    <row r="89" spans="1:55" x14ac:dyDescent="0.25">
      <c r="A89" s="13" t="s">
        <v>80</v>
      </c>
      <c r="B89" s="13" t="s">
        <v>115</v>
      </c>
      <c r="C89" s="14" t="s">
        <v>75</v>
      </c>
      <c r="D89" s="15">
        <v>7</v>
      </c>
      <c r="E89" s="15" t="s">
        <v>265</v>
      </c>
      <c r="F89" s="13" t="s">
        <v>266</v>
      </c>
      <c r="G89" s="13">
        <v>28</v>
      </c>
      <c r="H89" s="13">
        <v>17</v>
      </c>
      <c r="I89" s="13">
        <v>0</v>
      </c>
      <c r="J89" s="13">
        <v>0</v>
      </c>
      <c r="K89" s="13">
        <f t="shared" si="10"/>
        <v>17</v>
      </c>
      <c r="L89" s="16">
        <f>K89/G89</f>
        <v>0.6071428571428571</v>
      </c>
      <c r="M89" s="14">
        <v>1.75</v>
      </c>
      <c r="N89" s="13">
        <v>10</v>
      </c>
      <c r="O89" s="13">
        <v>0</v>
      </c>
      <c r="P89" s="13">
        <f t="shared" si="11"/>
        <v>10</v>
      </c>
      <c r="Q89" s="16">
        <v>0.76190000000000002</v>
      </c>
      <c r="R89" s="17">
        <f t="shared" si="12"/>
        <v>7.6189999999999998</v>
      </c>
      <c r="S89" s="13">
        <v>3</v>
      </c>
      <c r="T89" s="13">
        <v>0</v>
      </c>
      <c r="U89" s="13">
        <v>0</v>
      </c>
      <c r="V89" s="17">
        <f t="shared" si="13"/>
        <v>2.2857000000000003</v>
      </c>
      <c r="W89" s="13">
        <v>0</v>
      </c>
      <c r="X89" s="13">
        <v>0</v>
      </c>
      <c r="Y89" s="13">
        <v>0</v>
      </c>
      <c r="Z89" s="17">
        <v>1.9713347000000001</v>
      </c>
      <c r="AA89" s="16">
        <f>(K89+R89+V89-W89-X89-Y89-Z89)/G89</f>
        <v>0.89047733214285707</v>
      </c>
      <c r="AB89" s="13">
        <f t="shared" si="16"/>
        <v>0</v>
      </c>
      <c r="AC89" s="13">
        <f>IF(((G89-K89-R89-V89+W89+X89+Y89+Z89)/Q89)&gt;0,ROUNDUP(((G89-K89-R89-V89+W89+X89+Y89+Z89)/Q89),0),0)</f>
        <v>5</v>
      </c>
      <c r="AD89" s="13">
        <f>IF(((1+G89-K89-R89-V89+W89+X89+Y89+Z89)/Q89)&gt;0,ROUNDUP(((1+G89-K89-R89-V89+W89+X89+Y89+Z89)/Q89),0),0)</f>
        <v>6</v>
      </c>
      <c r="AE89" s="16">
        <f>1/G89</f>
        <v>3.5714285714285712E-2</v>
      </c>
      <c r="AF89" s="16">
        <f>P89/(K89+P89)</f>
        <v>0.37037037037037035</v>
      </c>
      <c r="AG89" s="13">
        <v>0</v>
      </c>
      <c r="AH89" s="13">
        <v>5</v>
      </c>
      <c r="AI89" s="13">
        <v>0</v>
      </c>
      <c r="AJ89" s="13">
        <v>1</v>
      </c>
      <c r="AK89" s="13">
        <v>3</v>
      </c>
      <c r="AL89" s="13">
        <f t="shared" si="14"/>
        <v>9</v>
      </c>
      <c r="AM89" s="13">
        <v>1</v>
      </c>
      <c r="AN89" s="13">
        <v>0</v>
      </c>
      <c r="AO89" s="13">
        <v>0</v>
      </c>
      <c r="AP89" s="13">
        <v>0</v>
      </c>
      <c r="AQ89" s="13">
        <f t="shared" si="15"/>
        <v>1</v>
      </c>
      <c r="AR89" s="13" t="s">
        <v>59</v>
      </c>
      <c r="AS89" s="13" t="s">
        <v>110</v>
      </c>
      <c r="AT89" s="13" t="s">
        <v>61</v>
      </c>
      <c r="AU89" s="13">
        <v>3</v>
      </c>
      <c r="AV89" s="13">
        <v>1.97</v>
      </c>
      <c r="AW89" s="13">
        <v>1.33</v>
      </c>
      <c r="AX89" s="13">
        <v>1.68</v>
      </c>
      <c r="AY89" s="16">
        <v>0.72409999999999997</v>
      </c>
      <c r="AZ89" s="16">
        <v>0.84619999999999995</v>
      </c>
      <c r="BA89" s="16">
        <v>0.78220000000000001</v>
      </c>
      <c r="BB89" s="13" t="s">
        <v>79</v>
      </c>
      <c r="BC89" s="13" t="s">
        <v>63</v>
      </c>
    </row>
    <row r="90" spans="1:55" x14ac:dyDescent="0.25">
      <c r="A90" s="13" t="s">
        <v>80</v>
      </c>
      <c r="B90" s="13" t="s">
        <v>107</v>
      </c>
      <c r="C90" s="14" t="s">
        <v>91</v>
      </c>
      <c r="D90" s="15">
        <v>9</v>
      </c>
      <c r="E90" s="15" t="s">
        <v>267</v>
      </c>
      <c r="F90" s="13" t="s">
        <v>268</v>
      </c>
      <c r="G90" s="13">
        <v>33</v>
      </c>
      <c r="H90" s="13">
        <v>28</v>
      </c>
      <c r="I90" s="13">
        <v>0</v>
      </c>
      <c r="J90" s="13">
        <v>0</v>
      </c>
      <c r="K90" s="13">
        <f t="shared" si="10"/>
        <v>28</v>
      </c>
      <c r="L90" s="16">
        <f>K90/G90</f>
        <v>0.84848484848484851</v>
      </c>
      <c r="M90" s="14">
        <v>1.18</v>
      </c>
      <c r="N90" s="13">
        <v>4</v>
      </c>
      <c r="O90" s="13">
        <v>0</v>
      </c>
      <c r="P90" s="13">
        <f t="shared" si="11"/>
        <v>4</v>
      </c>
      <c r="Q90" s="16">
        <v>0.72970000000000002</v>
      </c>
      <c r="R90" s="17">
        <f t="shared" si="12"/>
        <v>2.9188000000000001</v>
      </c>
      <c r="S90" s="13">
        <v>2</v>
      </c>
      <c r="T90" s="13">
        <v>0</v>
      </c>
      <c r="U90" s="13">
        <v>0</v>
      </c>
      <c r="V90" s="17">
        <f t="shared" si="13"/>
        <v>1.4594</v>
      </c>
      <c r="W90" s="13">
        <v>0</v>
      </c>
      <c r="X90" s="13">
        <v>0</v>
      </c>
      <c r="Y90" s="13">
        <v>0</v>
      </c>
      <c r="Z90" s="17">
        <v>2.6460938000000001</v>
      </c>
      <c r="AA90" s="16">
        <f>(K90+R90+V90-W90-X90-Y90-Z90)/G90</f>
        <v>0.90097291515151512</v>
      </c>
      <c r="AB90" s="13">
        <f t="shared" si="16"/>
        <v>0</v>
      </c>
      <c r="AC90" s="13">
        <f>IF(((G90-K90-R90-V90+W90+X90+Y90+Z90)/Q90)&gt;0,ROUNDUP(((G90-K90-R90-V90+W90+X90+Y90+Z90)/Q90),0),0)</f>
        <v>5</v>
      </c>
      <c r="AD90" s="13">
        <f>IF(((1+G90-K90-R90-V90+W90+X90+Y90+Z90)/Q90)&gt;0,ROUNDUP(((1+G90-K90-R90-V90+W90+X90+Y90+Z90)/Q90),0),0)</f>
        <v>6</v>
      </c>
      <c r="AE90" s="16">
        <f>1/G90</f>
        <v>3.0303030303030304E-2</v>
      </c>
      <c r="AF90" s="16">
        <f>P90/(K90+P90)</f>
        <v>0.125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f t="shared" si="14"/>
        <v>0</v>
      </c>
      <c r="AM90" s="13">
        <v>3</v>
      </c>
      <c r="AN90" s="13">
        <v>0</v>
      </c>
      <c r="AO90" s="13">
        <v>1</v>
      </c>
      <c r="AP90" s="13">
        <v>0</v>
      </c>
      <c r="AQ90" s="13">
        <f t="shared" si="15"/>
        <v>4</v>
      </c>
      <c r="AR90" s="13" t="s">
        <v>59</v>
      </c>
      <c r="AS90" s="13" t="s">
        <v>110</v>
      </c>
      <c r="AT90" s="13" t="s">
        <v>139</v>
      </c>
      <c r="AU90" s="13">
        <v>7</v>
      </c>
      <c r="AV90" s="13">
        <v>1.64</v>
      </c>
      <c r="AW90" s="13">
        <v>1.18</v>
      </c>
      <c r="AX90" s="13">
        <v>1.23</v>
      </c>
      <c r="AY90" s="16">
        <v>0.83330000000000004</v>
      </c>
      <c r="AZ90" s="16">
        <v>0.75</v>
      </c>
      <c r="BA90" s="16">
        <v>0.8508</v>
      </c>
      <c r="BB90" s="13" t="s">
        <v>256</v>
      </c>
      <c r="BC90" s="13" t="s">
        <v>63</v>
      </c>
    </row>
    <row r="91" spans="1:55" x14ac:dyDescent="0.25">
      <c r="A91" s="13" t="s">
        <v>80</v>
      </c>
      <c r="B91" s="13" t="s">
        <v>86</v>
      </c>
      <c r="C91" s="14" t="s">
        <v>91</v>
      </c>
      <c r="D91" s="15">
        <v>8</v>
      </c>
      <c r="E91" s="15" t="s">
        <v>269</v>
      </c>
      <c r="F91" s="13" t="s">
        <v>270</v>
      </c>
      <c r="G91" s="13">
        <v>22</v>
      </c>
      <c r="H91" s="13">
        <v>15</v>
      </c>
      <c r="I91" s="13">
        <v>0</v>
      </c>
      <c r="J91" s="13">
        <v>0</v>
      </c>
      <c r="K91" s="13">
        <f t="shared" si="10"/>
        <v>15</v>
      </c>
      <c r="L91" s="16">
        <f>K91/G91</f>
        <v>0.68181818181818177</v>
      </c>
      <c r="M91" s="14">
        <v>0.66</v>
      </c>
      <c r="N91" s="13">
        <v>4</v>
      </c>
      <c r="O91" s="13">
        <v>0</v>
      </c>
      <c r="P91" s="13">
        <f t="shared" si="11"/>
        <v>4</v>
      </c>
      <c r="Q91" s="16">
        <v>0.7</v>
      </c>
      <c r="R91" s="17">
        <f t="shared" si="12"/>
        <v>2.8</v>
      </c>
      <c r="S91" s="13">
        <v>1</v>
      </c>
      <c r="T91" s="13">
        <v>0</v>
      </c>
      <c r="U91" s="13">
        <v>0</v>
      </c>
      <c r="V91" s="17">
        <f t="shared" si="13"/>
        <v>0.7</v>
      </c>
      <c r="W91" s="13">
        <v>1</v>
      </c>
      <c r="X91" s="13">
        <v>0</v>
      </c>
      <c r="Y91" s="13">
        <v>0</v>
      </c>
      <c r="Z91" s="17">
        <v>0.50924939999999996</v>
      </c>
      <c r="AA91" s="16">
        <f>(K91+R91+V91-W91-X91-Y91-Z91)/G91</f>
        <v>0.77230684545454542</v>
      </c>
      <c r="AB91" s="13">
        <f t="shared" si="16"/>
        <v>2</v>
      </c>
      <c r="AC91" s="13">
        <f>IF(((G91-K91-R91-V91+W91+X91+Y91+Z91)/Q91)&gt;0,ROUNDUP(((G91-K91-R91-V91+W91+X91+Y91+Z91)/Q91),0),0)</f>
        <v>8</v>
      </c>
      <c r="AD91" s="13">
        <f>IF(((1+G91-K91-R91-V91+W91+X91+Y91+Z91)/Q91)&gt;0,ROUNDUP(((1+G91-K91-R91-V91+W91+X91+Y91+Z91)/Q91),0),0)</f>
        <v>9</v>
      </c>
      <c r="AE91" s="16">
        <f>1/G91</f>
        <v>4.5454545454545456E-2</v>
      </c>
      <c r="AF91" s="16">
        <f>P91/(K91+P91)</f>
        <v>0.21052631578947367</v>
      </c>
      <c r="AG91" s="13">
        <v>0</v>
      </c>
      <c r="AH91" s="13">
        <v>0</v>
      </c>
      <c r="AI91" s="13">
        <v>0</v>
      </c>
      <c r="AJ91" s="13">
        <v>1</v>
      </c>
      <c r="AK91" s="13">
        <v>0</v>
      </c>
      <c r="AL91" s="13">
        <f t="shared" si="14"/>
        <v>1</v>
      </c>
      <c r="AM91" s="13">
        <v>0</v>
      </c>
      <c r="AN91" s="13">
        <v>0</v>
      </c>
      <c r="AO91" s="13">
        <v>3</v>
      </c>
      <c r="AP91" s="13">
        <v>0</v>
      </c>
      <c r="AQ91" s="13">
        <f t="shared" si="15"/>
        <v>3</v>
      </c>
      <c r="AR91" s="13" t="s">
        <v>59</v>
      </c>
      <c r="AS91" s="13" t="s">
        <v>89</v>
      </c>
      <c r="AT91" s="13" t="s">
        <v>61</v>
      </c>
      <c r="AU91" s="13">
        <v>7</v>
      </c>
      <c r="AV91" s="13">
        <v>0.64</v>
      </c>
      <c r="AW91" s="13">
        <v>0.67</v>
      </c>
      <c r="AX91" s="13">
        <v>0.87</v>
      </c>
      <c r="AY91" s="16">
        <v>0.66669999999999996</v>
      </c>
      <c r="AZ91" s="16">
        <v>0.72</v>
      </c>
      <c r="BA91" s="16">
        <v>0.84240000000000004</v>
      </c>
      <c r="BB91" s="13" t="s">
        <v>123</v>
      </c>
      <c r="BC91" s="13" t="s">
        <v>63</v>
      </c>
    </row>
    <row r="92" spans="1:55" x14ac:dyDescent="0.25">
      <c r="A92" s="13" t="s">
        <v>80</v>
      </c>
      <c r="B92" s="13" t="s">
        <v>141</v>
      </c>
      <c r="C92" s="14" t="s">
        <v>91</v>
      </c>
      <c r="D92" s="15">
        <v>6</v>
      </c>
      <c r="E92" s="15" t="s">
        <v>271</v>
      </c>
      <c r="F92" s="13" t="s">
        <v>272</v>
      </c>
      <c r="G92" s="13">
        <v>19</v>
      </c>
      <c r="H92" s="13">
        <v>11</v>
      </c>
      <c r="I92" s="13">
        <v>0</v>
      </c>
      <c r="J92" s="13">
        <v>0</v>
      </c>
      <c r="K92" s="13">
        <f t="shared" si="10"/>
        <v>11</v>
      </c>
      <c r="L92" s="16">
        <f>K92/G92</f>
        <v>0.57894736842105265</v>
      </c>
      <c r="M92" s="14">
        <v>0.74</v>
      </c>
      <c r="N92" s="13">
        <v>4</v>
      </c>
      <c r="O92" s="13">
        <v>0</v>
      </c>
      <c r="P92" s="13">
        <f t="shared" si="11"/>
        <v>4</v>
      </c>
      <c r="Q92" s="16">
        <v>0.95650000000000002</v>
      </c>
      <c r="R92" s="17">
        <f t="shared" si="12"/>
        <v>3.8260000000000001</v>
      </c>
      <c r="S92" s="13">
        <v>0</v>
      </c>
      <c r="T92" s="13">
        <v>0</v>
      </c>
      <c r="U92" s="13">
        <v>0</v>
      </c>
      <c r="V92" s="17">
        <f t="shared" si="13"/>
        <v>0</v>
      </c>
      <c r="W92" s="13">
        <v>0</v>
      </c>
      <c r="X92" s="13">
        <v>0</v>
      </c>
      <c r="Y92" s="13">
        <v>0</v>
      </c>
      <c r="Z92" s="17">
        <v>0.3627552</v>
      </c>
      <c r="AA92" s="16">
        <f>(K92+R92+V92-W92-X92-Y92-Z92)/G92</f>
        <v>0.76122341052631581</v>
      </c>
      <c r="AB92" s="13">
        <f t="shared" si="16"/>
        <v>1</v>
      </c>
      <c r="AC92" s="13">
        <f>IF(((G92-K92-R92-V92+W92+X92+Y92+Z92)/Q92)&gt;0,ROUNDUP(((G92-K92-R92-V92+W92+X92+Y92+Z92)/Q92),0),0)</f>
        <v>5</v>
      </c>
      <c r="AD92" s="13">
        <f>IF(((1+G92-K92-R92-V92+W92+X92+Y92+Z92)/Q92)&gt;0,ROUNDUP(((1+G92-K92-R92-V92+W92+X92+Y92+Z92)/Q92),0),0)</f>
        <v>6</v>
      </c>
      <c r="AE92" s="16">
        <f>1/G92</f>
        <v>5.2631578947368418E-2</v>
      </c>
      <c r="AF92" s="16">
        <f>P92/(K92+P92)</f>
        <v>0.26666666666666666</v>
      </c>
      <c r="AG92" s="13">
        <v>0</v>
      </c>
      <c r="AH92" s="13">
        <v>0</v>
      </c>
      <c r="AI92" s="13">
        <v>0</v>
      </c>
      <c r="AJ92" s="13">
        <v>0</v>
      </c>
      <c r="AK92" s="13">
        <v>3</v>
      </c>
      <c r="AL92" s="13">
        <f t="shared" si="14"/>
        <v>3</v>
      </c>
      <c r="AM92" s="13">
        <v>0</v>
      </c>
      <c r="AN92" s="13">
        <v>0</v>
      </c>
      <c r="AO92" s="13">
        <v>0</v>
      </c>
      <c r="AP92" s="13">
        <v>1</v>
      </c>
      <c r="AQ92" s="13">
        <f t="shared" si="15"/>
        <v>1</v>
      </c>
      <c r="AR92" s="13" t="s">
        <v>59</v>
      </c>
      <c r="AS92" s="13" t="s">
        <v>68</v>
      </c>
      <c r="AT92" s="13" t="s">
        <v>61</v>
      </c>
      <c r="AU92" s="13">
        <v>7</v>
      </c>
      <c r="AV92" s="13">
        <v>1</v>
      </c>
      <c r="AW92" s="13">
        <v>0.56999999999999995</v>
      </c>
      <c r="AX92" s="13">
        <v>0.82</v>
      </c>
      <c r="AY92" s="16">
        <v>0.9</v>
      </c>
      <c r="AZ92" s="16">
        <v>1</v>
      </c>
      <c r="BA92" s="16">
        <v>0.85440000000000005</v>
      </c>
      <c r="BB92" s="13" t="s">
        <v>102</v>
      </c>
      <c r="BC92" s="13" t="s">
        <v>63</v>
      </c>
    </row>
    <row r="93" spans="1:55" x14ac:dyDescent="0.25">
      <c r="A93" s="13" t="s">
        <v>64</v>
      </c>
      <c r="B93" s="13" t="s">
        <v>74</v>
      </c>
      <c r="C93" s="14" t="s">
        <v>75</v>
      </c>
      <c r="D93" s="15">
        <v>5</v>
      </c>
      <c r="E93" s="15" t="s">
        <v>273</v>
      </c>
      <c r="F93" s="13" t="s">
        <v>274</v>
      </c>
      <c r="G93" s="13">
        <v>13</v>
      </c>
      <c r="H93" s="13">
        <v>8</v>
      </c>
      <c r="I93" s="13">
        <v>0</v>
      </c>
      <c r="J93" s="13">
        <v>0</v>
      </c>
      <c r="K93" s="13">
        <f t="shared" si="10"/>
        <v>8</v>
      </c>
      <c r="L93" s="16">
        <f>K93/G93</f>
        <v>0.61538461538461542</v>
      </c>
      <c r="M93" s="14">
        <v>1.08</v>
      </c>
      <c r="N93" s="13">
        <v>3</v>
      </c>
      <c r="O93" s="13">
        <v>0</v>
      </c>
      <c r="P93" s="13">
        <f t="shared" si="11"/>
        <v>3</v>
      </c>
      <c r="Q93" s="16">
        <v>0.92310000000000003</v>
      </c>
      <c r="R93" s="17">
        <f t="shared" si="12"/>
        <v>2.7693000000000003</v>
      </c>
      <c r="S93" s="13">
        <v>0</v>
      </c>
      <c r="T93" s="13">
        <v>1</v>
      </c>
      <c r="U93" s="13">
        <v>0</v>
      </c>
      <c r="V93" s="17">
        <f t="shared" si="13"/>
        <v>0.92310000000000003</v>
      </c>
      <c r="W93" s="13">
        <v>0</v>
      </c>
      <c r="X93" s="13">
        <v>0</v>
      </c>
      <c r="Y93" s="13">
        <v>0</v>
      </c>
      <c r="Z93" s="17">
        <v>0.41251700000000002</v>
      </c>
      <c r="AA93" s="16">
        <f>(K93+R93+V93-W93-X93-Y93-Z93)/G93</f>
        <v>0.86768330769230784</v>
      </c>
      <c r="AB93" s="13">
        <f t="shared" si="16"/>
        <v>0</v>
      </c>
      <c r="AC93" s="13">
        <f>IF(((G93-K93-R93-V93+W93+X93+Y93+Z93)/Q93)&gt;0,ROUNDUP(((G93-K93-R93-V93+W93+X93+Y93+Z93)/Q93),0),0)</f>
        <v>2</v>
      </c>
      <c r="AD93" s="13">
        <f>IF(((1+G93-K93-R93-V93+W93+X93+Y93+Z93)/Q93)&gt;0,ROUNDUP(((1+G93-K93-R93-V93+W93+X93+Y93+Z93)/Q93),0),0)</f>
        <v>3</v>
      </c>
      <c r="AE93" s="16">
        <f>1/G93</f>
        <v>7.6923076923076927E-2</v>
      </c>
      <c r="AF93" s="16">
        <f>P93/(K93+P93)</f>
        <v>0.27272727272727271</v>
      </c>
      <c r="AG93" s="13">
        <v>0</v>
      </c>
      <c r="AH93" s="13">
        <v>1</v>
      </c>
      <c r="AI93" s="13">
        <v>0</v>
      </c>
      <c r="AJ93" s="13">
        <v>0</v>
      </c>
      <c r="AK93" s="13">
        <v>2</v>
      </c>
      <c r="AL93" s="13">
        <f t="shared" si="14"/>
        <v>3</v>
      </c>
      <c r="AM93" s="13">
        <v>0</v>
      </c>
      <c r="AN93" s="13">
        <v>0</v>
      </c>
      <c r="AO93" s="13">
        <v>0</v>
      </c>
      <c r="AP93" s="13">
        <v>0</v>
      </c>
      <c r="AQ93" s="13">
        <f t="shared" si="15"/>
        <v>0</v>
      </c>
      <c r="AR93" s="13" t="s">
        <v>59</v>
      </c>
      <c r="AS93" s="13" t="s">
        <v>78</v>
      </c>
      <c r="AT93" s="13" t="s">
        <v>61</v>
      </c>
      <c r="AU93" s="13">
        <v>3</v>
      </c>
      <c r="AV93" s="13">
        <v>1.19</v>
      </c>
      <c r="AW93" s="13">
        <v>0.56000000000000005</v>
      </c>
      <c r="AX93" s="13">
        <v>1.55</v>
      </c>
      <c r="AY93" s="16">
        <v>0.94120000000000004</v>
      </c>
      <c r="AZ93" s="16">
        <v>0.88460000000000005</v>
      </c>
      <c r="BA93" s="16">
        <v>0.82099999999999995</v>
      </c>
      <c r="BB93" s="13" t="s">
        <v>118</v>
      </c>
      <c r="BC93" s="13" t="s">
        <v>63</v>
      </c>
    </row>
    <row r="94" spans="1:55" x14ac:dyDescent="0.25">
      <c r="A94" s="13" t="s">
        <v>80</v>
      </c>
      <c r="B94" s="13" t="s">
        <v>86</v>
      </c>
      <c r="C94" s="14" t="s">
        <v>75</v>
      </c>
      <c r="D94" s="15">
        <v>7</v>
      </c>
      <c r="E94" s="15" t="s">
        <v>275</v>
      </c>
      <c r="F94" s="13" t="s">
        <v>276</v>
      </c>
      <c r="G94" s="13">
        <v>35</v>
      </c>
      <c r="H94" s="13">
        <v>21</v>
      </c>
      <c r="I94" s="13">
        <v>0</v>
      </c>
      <c r="J94" s="13">
        <v>0</v>
      </c>
      <c r="K94" s="13">
        <f t="shared" si="10"/>
        <v>21</v>
      </c>
      <c r="L94" s="16">
        <f>K94/G94</f>
        <v>0.6</v>
      </c>
      <c r="M94" s="14">
        <v>1.89</v>
      </c>
      <c r="N94" s="13">
        <v>5</v>
      </c>
      <c r="O94" s="13">
        <v>0</v>
      </c>
      <c r="P94" s="13">
        <f t="shared" si="11"/>
        <v>5</v>
      </c>
      <c r="Q94" s="16">
        <v>0.82</v>
      </c>
      <c r="R94" s="17">
        <f t="shared" si="12"/>
        <v>4.0999999999999996</v>
      </c>
      <c r="S94" s="13">
        <v>0</v>
      </c>
      <c r="T94" s="13">
        <v>0</v>
      </c>
      <c r="U94" s="13">
        <v>0</v>
      </c>
      <c r="V94" s="17">
        <f t="shared" si="13"/>
        <v>0</v>
      </c>
      <c r="W94" s="13">
        <v>1</v>
      </c>
      <c r="X94" s="13">
        <v>0</v>
      </c>
      <c r="Y94" s="13">
        <v>0</v>
      </c>
      <c r="Z94" s="17">
        <v>1.9209609999999999</v>
      </c>
      <c r="AA94" s="16">
        <f>(K94+R94+V94-W94-X94-Y94-Z94)/G94</f>
        <v>0.63368682857142866</v>
      </c>
      <c r="AB94" s="13">
        <f t="shared" si="16"/>
        <v>8</v>
      </c>
      <c r="AC94" s="13">
        <f>IF(((G94-K94-R94-V94+W94+X94+Y94+Z94)/Q94)&gt;0,ROUNDUP(((G94-K94-R94-V94+W94+X94+Y94+Z94)/Q94),0),0)</f>
        <v>16</v>
      </c>
      <c r="AD94" s="13">
        <f>IF(((1+G94-K94-R94-V94+W94+X94+Y94+Z94)/Q94)&gt;0,ROUNDUP(((1+G94-K94-R94-V94+W94+X94+Y94+Z94)/Q94),0),0)</f>
        <v>17</v>
      </c>
      <c r="AE94" s="16">
        <f>1/G94</f>
        <v>2.8571428571428571E-2</v>
      </c>
      <c r="AF94" s="16">
        <f>P94/(K94+P94)</f>
        <v>0.19230769230769232</v>
      </c>
      <c r="AG94" s="13">
        <v>0</v>
      </c>
      <c r="AH94" s="13">
        <v>0</v>
      </c>
      <c r="AI94" s="13">
        <v>0</v>
      </c>
      <c r="AJ94" s="13">
        <v>1</v>
      </c>
      <c r="AK94" s="13">
        <v>4</v>
      </c>
      <c r="AL94" s="13">
        <f t="shared" si="14"/>
        <v>5</v>
      </c>
      <c r="AM94" s="13">
        <v>0</v>
      </c>
      <c r="AN94" s="13">
        <v>0</v>
      </c>
      <c r="AO94" s="13">
        <v>0</v>
      </c>
      <c r="AP94" s="13">
        <v>0</v>
      </c>
      <c r="AQ94" s="13">
        <f t="shared" si="15"/>
        <v>0</v>
      </c>
      <c r="AR94" s="13" t="s">
        <v>59</v>
      </c>
      <c r="AS94" s="13" t="s">
        <v>89</v>
      </c>
      <c r="AT94" s="13" t="s">
        <v>61</v>
      </c>
      <c r="AU94" s="13">
        <v>3</v>
      </c>
      <c r="AV94" s="13">
        <v>2.15</v>
      </c>
      <c r="AW94" s="13">
        <v>1.07</v>
      </c>
      <c r="AX94" s="13">
        <v>1.68</v>
      </c>
      <c r="AY94" s="16">
        <v>0.77500000000000002</v>
      </c>
      <c r="AZ94" s="16">
        <v>1</v>
      </c>
      <c r="BA94" s="16">
        <v>0.78220000000000001</v>
      </c>
      <c r="BB94" s="13" t="s">
        <v>79</v>
      </c>
      <c r="BC94" s="13" t="s">
        <v>63</v>
      </c>
    </row>
    <row r="95" spans="1:55" x14ac:dyDescent="0.25">
      <c r="A95" s="13" t="s">
        <v>54</v>
      </c>
      <c r="B95" s="13" t="s">
        <v>157</v>
      </c>
      <c r="C95" s="14" t="s">
        <v>91</v>
      </c>
      <c r="D95" s="15">
        <v>5</v>
      </c>
      <c r="E95" s="15" t="s">
        <v>277</v>
      </c>
      <c r="F95" s="13" t="s">
        <v>278</v>
      </c>
      <c r="G95" s="13">
        <v>12</v>
      </c>
      <c r="H95" s="13">
        <v>8</v>
      </c>
      <c r="I95" s="13">
        <v>0</v>
      </c>
      <c r="J95" s="13">
        <v>0</v>
      </c>
      <c r="K95" s="13">
        <f t="shared" si="10"/>
        <v>8</v>
      </c>
      <c r="L95" s="16">
        <f>K95/G95</f>
        <v>0.66666666666666663</v>
      </c>
      <c r="M95" s="14">
        <v>0.62</v>
      </c>
      <c r="N95" s="13">
        <v>4</v>
      </c>
      <c r="O95" s="13">
        <v>0</v>
      </c>
      <c r="P95" s="13">
        <f t="shared" si="11"/>
        <v>4</v>
      </c>
      <c r="Q95" s="16">
        <v>0.96299999999999997</v>
      </c>
      <c r="R95" s="17">
        <f t="shared" si="12"/>
        <v>3.8519999999999999</v>
      </c>
      <c r="S95" s="13">
        <v>0</v>
      </c>
      <c r="T95" s="13">
        <v>0</v>
      </c>
      <c r="U95" s="13">
        <v>0</v>
      </c>
      <c r="V95" s="17">
        <f t="shared" si="13"/>
        <v>0</v>
      </c>
      <c r="W95" s="13">
        <v>0</v>
      </c>
      <c r="X95" s="13">
        <v>0</v>
      </c>
      <c r="Y95" s="13">
        <v>0</v>
      </c>
      <c r="Z95" s="17">
        <v>0.1659564</v>
      </c>
      <c r="AA95" s="16">
        <f>(K95+R95+V95-W95-X95-Y95-Z95)/G95</f>
        <v>0.97383696666666664</v>
      </c>
      <c r="AB95" s="13">
        <f t="shared" si="16"/>
        <v>0</v>
      </c>
      <c r="AC95" s="13">
        <f>IF(((G95-K95-R95-V95+W95+X95+Y95+Z95)/Q95)&gt;0,ROUNDUP(((G95-K95-R95-V95+W95+X95+Y95+Z95)/Q95),0),0)</f>
        <v>1</v>
      </c>
      <c r="AD95" s="13">
        <f>IF(((1+G95-K95-R95-V95+W95+X95+Y95+Z95)/Q95)&gt;0,ROUNDUP(((1+G95-K95-R95-V95+W95+X95+Y95+Z95)/Q95),0),0)</f>
        <v>2</v>
      </c>
      <c r="AE95" s="16">
        <f>1/G95</f>
        <v>8.3333333333333329E-2</v>
      </c>
      <c r="AF95" s="16">
        <f>P95/(K95+P95)</f>
        <v>0.33333333333333331</v>
      </c>
      <c r="AG95" s="13">
        <v>0</v>
      </c>
      <c r="AH95" s="13">
        <v>1</v>
      </c>
      <c r="AI95" s="13">
        <v>0</v>
      </c>
      <c r="AJ95" s="13">
        <v>0</v>
      </c>
      <c r="AK95" s="13">
        <v>3</v>
      </c>
      <c r="AL95" s="13">
        <f t="shared" si="14"/>
        <v>4</v>
      </c>
      <c r="AM95" s="13">
        <v>0</v>
      </c>
      <c r="AN95" s="13">
        <v>0</v>
      </c>
      <c r="AO95" s="13">
        <v>0</v>
      </c>
      <c r="AP95" s="13">
        <v>0</v>
      </c>
      <c r="AQ95" s="13">
        <f t="shared" si="15"/>
        <v>0</v>
      </c>
      <c r="AR95" s="13" t="s">
        <v>59</v>
      </c>
      <c r="AS95" s="13" t="s">
        <v>89</v>
      </c>
      <c r="AT95" s="13" t="s">
        <v>61</v>
      </c>
      <c r="AU95" s="13">
        <v>7</v>
      </c>
      <c r="AV95" s="13">
        <v>0.82</v>
      </c>
      <c r="AW95" s="13">
        <v>0.34</v>
      </c>
      <c r="AX95" s="13">
        <v>0.77</v>
      </c>
      <c r="AY95" s="16">
        <v>1</v>
      </c>
      <c r="AZ95" s="16">
        <v>0.91669999999999996</v>
      </c>
      <c r="BA95" s="16">
        <v>0.87470000000000003</v>
      </c>
      <c r="BB95" s="13" t="s">
        <v>94</v>
      </c>
      <c r="BC95" s="13" t="s">
        <v>63</v>
      </c>
    </row>
    <row r="96" spans="1:55" x14ac:dyDescent="0.25">
      <c r="A96" s="13" t="s">
        <v>80</v>
      </c>
      <c r="B96" s="13" t="s">
        <v>107</v>
      </c>
      <c r="C96" s="14" t="s">
        <v>91</v>
      </c>
      <c r="D96" s="15">
        <v>4</v>
      </c>
      <c r="E96" s="15" t="s">
        <v>279</v>
      </c>
      <c r="F96" s="13" t="s">
        <v>280</v>
      </c>
      <c r="G96" s="13">
        <v>12</v>
      </c>
      <c r="H96" s="13">
        <v>8</v>
      </c>
      <c r="I96" s="13">
        <v>0</v>
      </c>
      <c r="J96" s="13">
        <v>0</v>
      </c>
      <c r="K96" s="13">
        <f t="shared" si="10"/>
        <v>8</v>
      </c>
      <c r="L96" s="16">
        <f>K96/G96</f>
        <v>0.66666666666666663</v>
      </c>
      <c r="M96" s="14">
        <v>0.56999999999999995</v>
      </c>
      <c r="N96" s="13">
        <v>5</v>
      </c>
      <c r="O96" s="13">
        <v>0</v>
      </c>
      <c r="P96" s="13">
        <f t="shared" si="11"/>
        <v>5</v>
      </c>
      <c r="Q96" s="16">
        <v>1</v>
      </c>
      <c r="R96" s="17">
        <f t="shared" si="12"/>
        <v>5</v>
      </c>
      <c r="S96" s="13">
        <v>0</v>
      </c>
      <c r="T96" s="13">
        <v>0</v>
      </c>
      <c r="U96" s="13">
        <v>0</v>
      </c>
      <c r="V96" s="17">
        <f t="shared" si="13"/>
        <v>0</v>
      </c>
      <c r="W96" s="13">
        <v>1</v>
      </c>
      <c r="X96" s="13">
        <v>0</v>
      </c>
      <c r="Y96" s="13">
        <v>0</v>
      </c>
      <c r="Z96" s="17">
        <v>0.23484669999999999</v>
      </c>
      <c r="AA96" s="16">
        <f>(K96+R96+V96-W96-X96-Y96-Z96)/G96</f>
        <v>0.98042944166666668</v>
      </c>
      <c r="AB96" s="13">
        <f t="shared" si="16"/>
        <v>0</v>
      </c>
      <c r="AC96" s="13">
        <f>IF(((G96-K96-R96-V96+W96+X96+Y96+Z96)/Q96)&gt;0,ROUNDUP(((G96-K96-R96-V96+W96+X96+Y96+Z96)/Q96),0),0)</f>
        <v>1</v>
      </c>
      <c r="AD96" s="13">
        <f>IF(((1+G96-K96-R96-V96+W96+X96+Y96+Z96)/Q96)&gt;0,ROUNDUP(((1+G96-K96-R96-V96+W96+X96+Y96+Z96)/Q96),0),0)</f>
        <v>2</v>
      </c>
      <c r="AE96" s="16">
        <f>1/G96</f>
        <v>8.3333333333333329E-2</v>
      </c>
      <c r="AF96" s="16">
        <f>P96/(K96+P96)</f>
        <v>0.38461538461538464</v>
      </c>
      <c r="AG96" s="13">
        <v>0</v>
      </c>
      <c r="AH96" s="13">
        <v>2</v>
      </c>
      <c r="AI96" s="13">
        <v>0</v>
      </c>
      <c r="AJ96" s="13">
        <v>0</v>
      </c>
      <c r="AK96" s="13">
        <v>2</v>
      </c>
      <c r="AL96" s="13">
        <f t="shared" si="14"/>
        <v>4</v>
      </c>
      <c r="AM96" s="13">
        <v>1</v>
      </c>
      <c r="AN96" s="13">
        <v>0</v>
      </c>
      <c r="AO96" s="13">
        <v>0</v>
      </c>
      <c r="AP96" s="13">
        <v>0</v>
      </c>
      <c r="AQ96" s="13">
        <f t="shared" si="15"/>
        <v>1</v>
      </c>
      <c r="AR96" s="13" t="s">
        <v>59</v>
      </c>
      <c r="AS96" s="13" t="s">
        <v>110</v>
      </c>
      <c r="AT96" s="13" t="s">
        <v>61</v>
      </c>
      <c r="AU96" s="13">
        <v>7</v>
      </c>
      <c r="AV96" s="13">
        <v>0.69</v>
      </c>
      <c r="AW96" s="13">
        <v>0.23</v>
      </c>
      <c r="AX96" s="13">
        <v>0.49</v>
      </c>
      <c r="AY96" s="16">
        <v>1</v>
      </c>
      <c r="AZ96" s="16">
        <v>0.99250000000000005</v>
      </c>
      <c r="BA96" s="16">
        <v>0.95120000000000005</v>
      </c>
      <c r="BB96" s="13" t="s">
        <v>183</v>
      </c>
      <c r="BC96" s="13" t="s">
        <v>63</v>
      </c>
    </row>
    <row r="97" spans="1:55" x14ac:dyDescent="0.25">
      <c r="A97" s="13" t="s">
        <v>54</v>
      </c>
      <c r="B97" s="13" t="s">
        <v>154</v>
      </c>
      <c r="C97" s="14" t="s">
        <v>75</v>
      </c>
      <c r="D97" s="15">
        <v>6</v>
      </c>
      <c r="E97" s="15" t="s">
        <v>281</v>
      </c>
      <c r="F97" s="13" t="s">
        <v>282</v>
      </c>
      <c r="G97" s="13">
        <v>28</v>
      </c>
      <c r="H97" s="13">
        <v>13</v>
      </c>
      <c r="I97" s="13">
        <v>0</v>
      </c>
      <c r="J97" s="13">
        <v>0</v>
      </c>
      <c r="K97" s="13">
        <f t="shared" si="10"/>
        <v>13</v>
      </c>
      <c r="L97" s="16">
        <f>K97/G97</f>
        <v>0.4642857142857143</v>
      </c>
      <c r="M97" s="14">
        <v>1.17</v>
      </c>
      <c r="N97" s="13">
        <v>10</v>
      </c>
      <c r="O97" s="13">
        <v>0</v>
      </c>
      <c r="P97" s="13">
        <f t="shared" si="11"/>
        <v>10</v>
      </c>
      <c r="Q97" s="16">
        <v>0.94120000000000004</v>
      </c>
      <c r="R97" s="17">
        <f t="shared" si="12"/>
        <v>9.4120000000000008</v>
      </c>
      <c r="S97" s="13">
        <v>1</v>
      </c>
      <c r="T97" s="13">
        <v>0</v>
      </c>
      <c r="U97" s="13">
        <v>0</v>
      </c>
      <c r="V97" s="17">
        <f t="shared" si="13"/>
        <v>0.94120000000000004</v>
      </c>
      <c r="W97" s="13">
        <v>0</v>
      </c>
      <c r="X97" s="13">
        <v>0</v>
      </c>
      <c r="Y97" s="13">
        <v>0</v>
      </c>
      <c r="Z97" s="17">
        <v>0.64590009999999998</v>
      </c>
      <c r="AA97" s="16">
        <f>(K97+R97+V97-W97-X97-Y97-Z97)/G97</f>
        <v>0.8109749964285714</v>
      </c>
      <c r="AB97" s="13">
        <f t="shared" si="16"/>
        <v>0</v>
      </c>
      <c r="AC97" s="13">
        <f>IF(((G97-K97-R97-V97+W97+X97+Y97+Z97)/Q97)&gt;0,ROUNDUP(((G97-K97-R97-V97+W97+X97+Y97+Z97)/Q97),0),0)</f>
        <v>6</v>
      </c>
      <c r="AD97" s="13">
        <f>IF(((1+G97-K97-R97-V97+W97+X97+Y97+Z97)/Q97)&gt;0,ROUNDUP(((1+G97-K97-R97-V97+W97+X97+Y97+Z97)/Q97),0),0)</f>
        <v>7</v>
      </c>
      <c r="AE97" s="16">
        <f>1/G97</f>
        <v>3.5714285714285712E-2</v>
      </c>
      <c r="AF97" s="16">
        <f>P97/(K97+P97)</f>
        <v>0.43478260869565216</v>
      </c>
      <c r="AG97" s="13">
        <v>0</v>
      </c>
      <c r="AH97" s="13">
        <v>1</v>
      </c>
      <c r="AI97" s="13">
        <v>0</v>
      </c>
      <c r="AJ97" s="13">
        <v>5</v>
      </c>
      <c r="AK97" s="13">
        <v>2</v>
      </c>
      <c r="AL97" s="13">
        <f t="shared" si="14"/>
        <v>8</v>
      </c>
      <c r="AM97" s="13">
        <v>2</v>
      </c>
      <c r="AN97" s="13">
        <v>0</v>
      </c>
      <c r="AO97" s="13">
        <v>0</v>
      </c>
      <c r="AP97" s="13">
        <v>0</v>
      </c>
      <c r="AQ97" s="13">
        <f t="shared" si="15"/>
        <v>2</v>
      </c>
      <c r="AR97" s="13" t="s">
        <v>59</v>
      </c>
      <c r="AS97" s="13" t="s">
        <v>60</v>
      </c>
      <c r="AT97" s="13" t="s">
        <v>61</v>
      </c>
      <c r="AU97" s="13">
        <v>3</v>
      </c>
      <c r="AV97" s="13">
        <v>1.29</v>
      </c>
      <c r="AW97" s="13">
        <v>1.06</v>
      </c>
      <c r="AX97" s="13">
        <v>1.77</v>
      </c>
      <c r="AY97" s="16">
        <v>0.88890000000000002</v>
      </c>
      <c r="AZ97" s="16">
        <v>1</v>
      </c>
      <c r="BA97" s="16">
        <v>0.76239999999999997</v>
      </c>
      <c r="BB97" s="13" t="s">
        <v>85</v>
      </c>
      <c r="BC97" s="13" t="s">
        <v>63</v>
      </c>
    </row>
    <row r="98" spans="1:55" x14ac:dyDescent="0.25">
      <c r="A98" s="13" t="s">
        <v>80</v>
      </c>
      <c r="B98" s="13" t="s">
        <v>220</v>
      </c>
      <c r="C98" s="14" t="s">
        <v>75</v>
      </c>
      <c r="D98" s="15">
        <v>5</v>
      </c>
      <c r="E98" s="15" t="s">
        <v>283</v>
      </c>
      <c r="F98" s="13" t="s">
        <v>284</v>
      </c>
      <c r="G98" s="13">
        <v>23</v>
      </c>
      <c r="H98" s="13">
        <v>12</v>
      </c>
      <c r="I98" s="13">
        <v>0</v>
      </c>
      <c r="J98" s="13">
        <v>0</v>
      </c>
      <c r="K98" s="13">
        <f t="shared" si="10"/>
        <v>12</v>
      </c>
      <c r="L98" s="16">
        <f>K98/G98</f>
        <v>0.52173913043478259</v>
      </c>
      <c r="M98" s="14">
        <v>1.63</v>
      </c>
      <c r="N98" s="13">
        <v>5</v>
      </c>
      <c r="O98" s="13">
        <v>0</v>
      </c>
      <c r="P98" s="13">
        <f t="shared" si="11"/>
        <v>5</v>
      </c>
      <c r="Q98" s="16">
        <v>0.45829999999999999</v>
      </c>
      <c r="R98" s="17">
        <f t="shared" si="12"/>
        <v>2.2915000000000001</v>
      </c>
      <c r="S98" s="13">
        <v>1</v>
      </c>
      <c r="T98" s="13">
        <v>0</v>
      </c>
      <c r="U98" s="13">
        <v>0</v>
      </c>
      <c r="V98" s="17">
        <f t="shared" si="13"/>
        <v>0.45829999999999999</v>
      </c>
      <c r="W98" s="13">
        <v>0</v>
      </c>
      <c r="X98" s="13">
        <v>0</v>
      </c>
      <c r="Y98" s="13">
        <v>0</v>
      </c>
      <c r="Z98" s="17">
        <v>0.89260300000000004</v>
      </c>
      <c r="AA98" s="16">
        <f>(K98+R98+V98-W98-X98-Y98-Z98)/G98</f>
        <v>0.60248682608695647</v>
      </c>
      <c r="AB98" s="13">
        <f t="shared" si="16"/>
        <v>11</v>
      </c>
      <c r="AC98" s="13">
        <f>IF(((G98-K98-R98-V98+W98+X98+Y98+Z98)/Q98)&gt;0,ROUNDUP(((G98-K98-R98-V98+W98+X98+Y98+Z98)/Q98),0),0)</f>
        <v>20</v>
      </c>
      <c r="AD98" s="13">
        <f>IF(((1+G98-K98-R98-V98+W98+X98+Y98+Z98)/Q98)&gt;0,ROUNDUP(((1+G98-K98-R98-V98+W98+X98+Y98+Z98)/Q98),0),0)</f>
        <v>23</v>
      </c>
      <c r="AE98" s="16">
        <f>1/G98</f>
        <v>4.3478260869565216E-2</v>
      </c>
      <c r="AF98" s="16">
        <f>P98/(K98+P98)</f>
        <v>0.29411764705882354</v>
      </c>
      <c r="AG98" s="13">
        <v>0</v>
      </c>
      <c r="AH98" s="13">
        <v>3</v>
      </c>
      <c r="AI98" s="13">
        <v>0</v>
      </c>
      <c r="AJ98" s="13">
        <v>0</v>
      </c>
      <c r="AK98" s="13">
        <v>2</v>
      </c>
      <c r="AL98" s="13">
        <f t="shared" si="14"/>
        <v>5</v>
      </c>
      <c r="AM98" s="13">
        <v>0</v>
      </c>
      <c r="AN98" s="13">
        <v>0</v>
      </c>
      <c r="AO98" s="13">
        <v>0</v>
      </c>
      <c r="AP98" s="13">
        <v>0</v>
      </c>
      <c r="AQ98" s="13">
        <f t="shared" si="15"/>
        <v>0</v>
      </c>
      <c r="AR98" s="13" t="s">
        <v>59</v>
      </c>
      <c r="AS98" s="13" t="s">
        <v>84</v>
      </c>
      <c r="AT98" s="13" t="s">
        <v>61</v>
      </c>
      <c r="AU98" s="13">
        <v>3</v>
      </c>
      <c r="AV98" s="13">
        <v>1.78</v>
      </c>
      <c r="AW98" s="13">
        <v>0.56000000000000005</v>
      </c>
      <c r="AX98" s="13">
        <v>1.55</v>
      </c>
      <c r="AY98" s="16">
        <v>0.43180000000000002</v>
      </c>
      <c r="AZ98" s="16">
        <v>0.88460000000000005</v>
      </c>
      <c r="BA98" s="16">
        <v>0.82099999999999995</v>
      </c>
      <c r="BB98" s="13" t="s">
        <v>118</v>
      </c>
      <c r="BC98" s="13" t="s">
        <v>63</v>
      </c>
    </row>
    <row r="99" spans="1:55" x14ac:dyDescent="0.25">
      <c r="A99" s="13" t="s">
        <v>64</v>
      </c>
      <c r="B99" s="13" t="s">
        <v>74</v>
      </c>
      <c r="C99" s="14" t="s">
        <v>91</v>
      </c>
      <c r="D99" s="15">
        <v>11</v>
      </c>
      <c r="E99" s="15" t="s">
        <v>285</v>
      </c>
      <c r="F99" s="13" t="s">
        <v>286</v>
      </c>
      <c r="G99" s="13">
        <v>37</v>
      </c>
      <c r="H99" s="13">
        <v>24</v>
      </c>
      <c r="I99" s="13">
        <v>0</v>
      </c>
      <c r="J99" s="13">
        <v>0</v>
      </c>
      <c r="K99" s="13">
        <f t="shared" si="10"/>
        <v>24</v>
      </c>
      <c r="L99" s="16">
        <f>K99/G99</f>
        <v>0.64864864864864868</v>
      </c>
      <c r="M99" s="14">
        <v>2.0099999999999998</v>
      </c>
      <c r="N99" s="13">
        <v>7</v>
      </c>
      <c r="O99" s="13">
        <v>0</v>
      </c>
      <c r="P99" s="13">
        <f t="shared" si="11"/>
        <v>7</v>
      </c>
      <c r="Q99" s="16">
        <v>0.67349999999999999</v>
      </c>
      <c r="R99" s="17">
        <f t="shared" si="12"/>
        <v>4.7145000000000001</v>
      </c>
      <c r="S99" s="13">
        <v>4</v>
      </c>
      <c r="T99" s="13">
        <v>0</v>
      </c>
      <c r="U99" s="13">
        <v>0</v>
      </c>
      <c r="V99" s="17">
        <f t="shared" si="13"/>
        <v>2.694</v>
      </c>
      <c r="W99" s="13">
        <v>0</v>
      </c>
      <c r="X99" s="13">
        <v>0</v>
      </c>
      <c r="Y99" s="13">
        <v>0</v>
      </c>
      <c r="Z99" s="17">
        <v>3.4808899000000002</v>
      </c>
      <c r="AA99" s="16">
        <f>(K99+R99+V99-W99-X99-Y99-Z99)/G99</f>
        <v>0.75480027297297292</v>
      </c>
      <c r="AB99" s="13">
        <f t="shared" si="16"/>
        <v>3</v>
      </c>
      <c r="AC99" s="13">
        <f>IF(((G99-K99-R99-V99+W99+X99+Y99+Z99)/Q99)&gt;0,ROUNDUP(((G99-K99-R99-V99+W99+X99+Y99+Z99)/Q99),0),0)</f>
        <v>14</v>
      </c>
      <c r="AD99" s="13">
        <f>IF(((1+G99-K99-R99-V99+W99+X99+Y99+Z99)/Q99)&gt;0,ROUNDUP(((1+G99-K99-R99-V99+W99+X99+Y99+Z99)/Q99),0),0)</f>
        <v>15</v>
      </c>
      <c r="AE99" s="16">
        <f>1/G99</f>
        <v>2.7027027027027029E-2</v>
      </c>
      <c r="AF99" s="16">
        <f>P99/(K99+P99)</f>
        <v>0.22580645161290322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f t="shared" si="14"/>
        <v>0</v>
      </c>
      <c r="AM99" s="13">
        <v>3</v>
      </c>
      <c r="AN99" s="13">
        <v>2</v>
      </c>
      <c r="AO99" s="13">
        <v>2</v>
      </c>
      <c r="AP99" s="13">
        <v>0</v>
      </c>
      <c r="AQ99" s="13">
        <f t="shared" si="15"/>
        <v>7</v>
      </c>
      <c r="AR99" s="13" t="s">
        <v>59</v>
      </c>
      <c r="AS99" s="13" t="s">
        <v>78</v>
      </c>
      <c r="AT99" s="13" t="s">
        <v>139</v>
      </c>
      <c r="AU99" s="13">
        <v>7</v>
      </c>
      <c r="AV99" s="13">
        <v>3.33</v>
      </c>
      <c r="AW99" s="13">
        <v>2.0299999999999998</v>
      </c>
      <c r="AX99" s="13">
        <v>1.65</v>
      </c>
      <c r="AY99" s="16">
        <v>0.83330000000000004</v>
      </c>
      <c r="AZ99" s="16">
        <v>0.66669999999999996</v>
      </c>
      <c r="BA99" s="16">
        <v>0.67210000000000003</v>
      </c>
      <c r="BB99" s="13" t="s">
        <v>287</v>
      </c>
      <c r="BC99" s="13" t="s">
        <v>63</v>
      </c>
    </row>
    <row r="100" spans="1:55" x14ac:dyDescent="0.25">
      <c r="A100" s="13" t="s">
        <v>64</v>
      </c>
      <c r="B100" s="13" t="s">
        <v>197</v>
      </c>
      <c r="C100" s="14" t="s">
        <v>56</v>
      </c>
      <c r="D100" s="15">
        <v>11</v>
      </c>
      <c r="E100" s="15" t="s">
        <v>288</v>
      </c>
      <c r="F100" s="13" t="s">
        <v>289</v>
      </c>
      <c r="G100" s="13">
        <v>60</v>
      </c>
      <c r="H100" s="13">
        <v>37</v>
      </c>
      <c r="I100" s="13">
        <v>1</v>
      </c>
      <c r="J100" s="13">
        <v>0</v>
      </c>
      <c r="K100" s="13">
        <f t="shared" si="10"/>
        <v>36</v>
      </c>
      <c r="L100" s="16">
        <f>K100/G100</f>
        <v>0.6</v>
      </c>
      <c r="M100" s="14">
        <v>1.63</v>
      </c>
      <c r="N100" s="13">
        <v>9</v>
      </c>
      <c r="O100" s="13">
        <v>0</v>
      </c>
      <c r="P100" s="13">
        <f t="shared" si="11"/>
        <v>9</v>
      </c>
      <c r="Q100" s="16">
        <v>0.78849999999999998</v>
      </c>
      <c r="R100" s="17">
        <f t="shared" si="12"/>
        <v>7.0964999999999998</v>
      </c>
      <c r="S100" s="13">
        <v>3</v>
      </c>
      <c r="T100" s="13">
        <v>0</v>
      </c>
      <c r="U100" s="13">
        <v>1</v>
      </c>
      <c r="V100" s="17">
        <f t="shared" si="13"/>
        <v>3.3654999999999999</v>
      </c>
      <c r="W100" s="13">
        <v>0</v>
      </c>
      <c r="X100" s="13">
        <v>0</v>
      </c>
      <c r="Y100" s="13">
        <v>0</v>
      </c>
      <c r="Z100" s="17">
        <v>4.4365341000000003</v>
      </c>
      <c r="AA100" s="16">
        <f>(K100+R100+V100-W100-X100-Y100-Z100)/G100</f>
        <v>0.70042443166666657</v>
      </c>
      <c r="AB100" s="13">
        <f t="shared" si="16"/>
        <v>9</v>
      </c>
      <c r="AC100" s="13">
        <f>IF(((G100-K100-R100-V100+W100+X100+Y100+Z100)/Q100)&gt;0,ROUNDUP(((G100-K100-R100-V100+W100+X100+Y100+Z100)/Q100),0),0)</f>
        <v>23</v>
      </c>
      <c r="AD100" s="13">
        <f>IF(((1+G100-K100-R100-V100+W100+X100+Y100+Z100)/Q100)&gt;0,ROUNDUP(((1+G100-K100-R100-V100+W100+X100+Y100+Z100)/Q100),0),0)</f>
        <v>25</v>
      </c>
      <c r="AE100" s="16">
        <f>1/G100</f>
        <v>1.6666666666666666E-2</v>
      </c>
      <c r="AF100" s="16">
        <f>P100/(K100+P100)</f>
        <v>0.2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f t="shared" si="14"/>
        <v>0</v>
      </c>
      <c r="AM100" s="13">
        <v>3</v>
      </c>
      <c r="AN100" s="13">
        <v>3</v>
      </c>
      <c r="AO100" s="13">
        <v>3</v>
      </c>
      <c r="AP100" s="13">
        <v>0</v>
      </c>
      <c r="AQ100" s="13">
        <f t="shared" si="15"/>
        <v>9</v>
      </c>
      <c r="AR100" s="13" t="s">
        <v>59</v>
      </c>
      <c r="AS100" s="13" t="s">
        <v>68</v>
      </c>
      <c r="AT100" s="13" t="s">
        <v>61</v>
      </c>
      <c r="AU100" s="13">
        <v>2</v>
      </c>
      <c r="AV100" s="13">
        <v>1.79</v>
      </c>
      <c r="AW100" s="13">
        <v>1.58</v>
      </c>
      <c r="AX100" s="13">
        <v>1.73</v>
      </c>
      <c r="AY100" s="16">
        <v>0.79169999999999996</v>
      </c>
      <c r="AZ100" s="16">
        <v>0.81399999999999995</v>
      </c>
      <c r="BA100" s="16">
        <v>0.81059999999999999</v>
      </c>
      <c r="BB100" s="13" t="s">
        <v>62</v>
      </c>
      <c r="BC100" s="13" t="s">
        <v>63</v>
      </c>
    </row>
    <row r="101" spans="1:55" x14ac:dyDescent="0.25">
      <c r="A101" s="13" t="s">
        <v>54</v>
      </c>
      <c r="B101" s="13" t="s">
        <v>55</v>
      </c>
      <c r="C101" s="14" t="s">
        <v>75</v>
      </c>
      <c r="D101" s="15">
        <v>7</v>
      </c>
      <c r="E101" s="15" t="s">
        <v>290</v>
      </c>
      <c r="F101" s="13" t="s">
        <v>291</v>
      </c>
      <c r="G101" s="13">
        <v>28</v>
      </c>
      <c r="H101" s="13">
        <v>17</v>
      </c>
      <c r="I101" s="13">
        <v>0</v>
      </c>
      <c r="J101" s="13">
        <v>0</v>
      </c>
      <c r="K101" s="13">
        <f t="shared" si="10"/>
        <v>17</v>
      </c>
      <c r="L101" s="16">
        <f>K101/G101</f>
        <v>0.6071428571428571</v>
      </c>
      <c r="M101" s="14">
        <v>1.81</v>
      </c>
      <c r="N101" s="13">
        <v>5</v>
      </c>
      <c r="O101" s="13">
        <v>0</v>
      </c>
      <c r="P101" s="13">
        <f t="shared" si="11"/>
        <v>5</v>
      </c>
      <c r="Q101" s="16">
        <v>0.4194</v>
      </c>
      <c r="R101" s="17">
        <f t="shared" si="12"/>
        <v>2.097</v>
      </c>
      <c r="S101" s="13">
        <v>0</v>
      </c>
      <c r="T101" s="13">
        <v>0</v>
      </c>
      <c r="U101" s="13">
        <v>0</v>
      </c>
      <c r="V101" s="17">
        <f t="shared" si="13"/>
        <v>0</v>
      </c>
      <c r="W101" s="13">
        <v>0</v>
      </c>
      <c r="X101" s="13">
        <v>0</v>
      </c>
      <c r="Y101" s="13">
        <v>0</v>
      </c>
      <c r="Z101" s="17">
        <v>1.4836781000000001</v>
      </c>
      <c r="AA101" s="16">
        <f>(K101+R101+V101-W101-X101-Y101-Z101)/G101</f>
        <v>0.62904721071428582</v>
      </c>
      <c r="AB101" s="13">
        <f t="shared" si="16"/>
        <v>12</v>
      </c>
      <c r="AC101" s="13">
        <f>IF(((G101-K101-R101-V101+W101+X101+Y101+Z101)/Q101)&gt;0,ROUNDUP(((G101-K101-R101-V101+W101+X101+Y101+Z101)/Q101),0),0)</f>
        <v>25</v>
      </c>
      <c r="AD101" s="13">
        <f>IF(((1+G101-K101-R101-V101+W101+X101+Y101+Z101)/Q101)&gt;0,ROUNDUP(((1+G101-K101-R101-V101+W101+X101+Y101+Z101)/Q101),0),0)</f>
        <v>28</v>
      </c>
      <c r="AE101" s="16">
        <f>1/G101</f>
        <v>3.5714285714285712E-2</v>
      </c>
      <c r="AF101" s="16">
        <f>P101/(K101+P101)</f>
        <v>0.22727272727272727</v>
      </c>
      <c r="AG101" s="13">
        <v>0</v>
      </c>
      <c r="AH101" s="13">
        <v>3</v>
      </c>
      <c r="AI101" s="13">
        <v>1</v>
      </c>
      <c r="AJ101" s="13">
        <v>0</v>
      </c>
      <c r="AK101" s="13">
        <v>1</v>
      </c>
      <c r="AL101" s="13">
        <f t="shared" si="14"/>
        <v>5</v>
      </c>
      <c r="AM101" s="13">
        <v>0</v>
      </c>
      <c r="AN101" s="13">
        <v>0</v>
      </c>
      <c r="AO101" s="13">
        <v>0</v>
      </c>
      <c r="AP101" s="13">
        <v>0</v>
      </c>
      <c r="AQ101" s="13">
        <f t="shared" si="15"/>
        <v>0</v>
      </c>
      <c r="AR101" s="13" t="s">
        <v>59</v>
      </c>
      <c r="AS101" s="13" t="s">
        <v>60</v>
      </c>
      <c r="AT101" s="13" t="s">
        <v>61</v>
      </c>
      <c r="AU101" s="13">
        <v>3</v>
      </c>
      <c r="AV101" s="13">
        <v>1.81</v>
      </c>
      <c r="AW101" s="13">
        <v>1.04</v>
      </c>
      <c r="AX101" s="13">
        <v>1.68</v>
      </c>
      <c r="AY101" s="16">
        <v>0.43330000000000002</v>
      </c>
      <c r="AZ101" s="16">
        <v>0.83960000000000001</v>
      </c>
      <c r="BA101" s="16">
        <v>0.78220000000000001</v>
      </c>
      <c r="BB101" s="13" t="s">
        <v>79</v>
      </c>
      <c r="BC101" s="13" t="s">
        <v>63</v>
      </c>
    </row>
    <row r="102" spans="1:55" x14ac:dyDescent="0.25">
      <c r="A102" s="13" t="s">
        <v>80</v>
      </c>
      <c r="B102" s="13" t="s">
        <v>115</v>
      </c>
      <c r="C102" s="14" t="s">
        <v>75</v>
      </c>
      <c r="D102" s="15">
        <v>7</v>
      </c>
      <c r="E102" s="15" t="s">
        <v>292</v>
      </c>
      <c r="F102" s="13" t="s">
        <v>293</v>
      </c>
      <c r="G102" s="13">
        <v>26</v>
      </c>
      <c r="H102" s="13">
        <v>18</v>
      </c>
      <c r="I102" s="13">
        <v>0</v>
      </c>
      <c r="J102" s="13">
        <v>1</v>
      </c>
      <c r="K102" s="13">
        <f t="shared" si="10"/>
        <v>17</v>
      </c>
      <c r="L102" s="16">
        <f>K102/G102</f>
        <v>0.65384615384615385</v>
      </c>
      <c r="M102" s="14">
        <v>1.39</v>
      </c>
      <c r="N102" s="13">
        <v>3</v>
      </c>
      <c r="O102" s="13">
        <v>0</v>
      </c>
      <c r="P102" s="13">
        <f t="shared" si="11"/>
        <v>3</v>
      </c>
      <c r="Q102" s="16">
        <v>0.85</v>
      </c>
      <c r="R102" s="17">
        <f t="shared" si="12"/>
        <v>2.5499999999999998</v>
      </c>
      <c r="S102" s="13">
        <v>0</v>
      </c>
      <c r="T102" s="13">
        <v>0</v>
      </c>
      <c r="U102" s="13">
        <v>0</v>
      </c>
      <c r="V102" s="17">
        <f t="shared" si="13"/>
        <v>0</v>
      </c>
      <c r="W102" s="13">
        <v>0</v>
      </c>
      <c r="X102" s="13">
        <v>0</v>
      </c>
      <c r="Y102" s="13">
        <v>0</v>
      </c>
      <c r="Z102" s="17">
        <v>1.0509625</v>
      </c>
      <c r="AA102" s="16">
        <f>(K102+R102+V102-W102-X102-Y102-Z102)/G102</f>
        <v>0.7115014423076923</v>
      </c>
      <c r="AB102" s="13">
        <f t="shared" si="16"/>
        <v>3</v>
      </c>
      <c r="AC102" s="13">
        <f>IF(((G102-K102-R102-V102+W102+X102+Y102+Z102)/Q102)&gt;0,ROUNDUP(((G102-K102-R102-V102+W102+X102+Y102+Z102)/Q102),0),0)</f>
        <v>9</v>
      </c>
      <c r="AD102" s="13">
        <f>IF(((1+G102-K102-R102-V102+W102+X102+Y102+Z102)/Q102)&gt;0,ROUNDUP(((1+G102-K102-R102-V102+W102+X102+Y102+Z102)/Q102),0),0)</f>
        <v>11</v>
      </c>
      <c r="AE102" s="16">
        <f>1/G102</f>
        <v>3.8461538461538464E-2</v>
      </c>
      <c r="AF102" s="16">
        <f>P102/(K102+P102)</f>
        <v>0.15</v>
      </c>
      <c r="AG102" s="13">
        <v>0</v>
      </c>
      <c r="AH102" s="13">
        <v>0</v>
      </c>
      <c r="AI102" s="13">
        <v>0</v>
      </c>
      <c r="AJ102" s="13">
        <v>2</v>
      </c>
      <c r="AK102" s="13">
        <v>1</v>
      </c>
      <c r="AL102" s="13">
        <f t="shared" si="14"/>
        <v>3</v>
      </c>
      <c r="AM102" s="13">
        <v>0</v>
      </c>
      <c r="AN102" s="13">
        <v>0</v>
      </c>
      <c r="AO102" s="13">
        <v>0</v>
      </c>
      <c r="AP102" s="13">
        <v>0</v>
      </c>
      <c r="AQ102" s="13">
        <f t="shared" si="15"/>
        <v>0</v>
      </c>
      <c r="AR102" s="13" t="s">
        <v>59</v>
      </c>
      <c r="AS102" s="13" t="s">
        <v>110</v>
      </c>
      <c r="AT102" s="13" t="s">
        <v>61</v>
      </c>
      <c r="AU102" s="13">
        <v>3</v>
      </c>
      <c r="AV102" s="13">
        <v>1.62</v>
      </c>
      <c r="AW102" s="13">
        <v>1.04</v>
      </c>
      <c r="AX102" s="13">
        <v>1.68</v>
      </c>
      <c r="AY102" s="16">
        <v>0.78569999999999995</v>
      </c>
      <c r="AZ102" s="16">
        <v>0.83960000000000001</v>
      </c>
      <c r="BA102" s="16">
        <v>0.78220000000000001</v>
      </c>
      <c r="BB102" s="13" t="s">
        <v>79</v>
      </c>
      <c r="BC102" s="13" t="s">
        <v>63</v>
      </c>
    </row>
    <row r="103" spans="1:55" x14ac:dyDescent="0.25">
      <c r="A103" s="13" t="s">
        <v>54</v>
      </c>
      <c r="B103" s="13" t="s">
        <v>127</v>
      </c>
      <c r="C103" s="14" t="s">
        <v>75</v>
      </c>
      <c r="D103" s="15">
        <v>7</v>
      </c>
      <c r="E103" s="15" t="s">
        <v>294</v>
      </c>
      <c r="F103" s="13" t="s">
        <v>295</v>
      </c>
      <c r="G103" s="13">
        <v>30</v>
      </c>
      <c r="H103" s="13">
        <v>24</v>
      </c>
      <c r="I103" s="13">
        <v>0</v>
      </c>
      <c r="J103" s="13">
        <v>0</v>
      </c>
      <c r="K103" s="13">
        <f t="shared" si="10"/>
        <v>24</v>
      </c>
      <c r="L103" s="16">
        <f>K103/G103</f>
        <v>0.8</v>
      </c>
      <c r="M103" s="14">
        <v>2.11</v>
      </c>
      <c r="N103" s="13">
        <v>4</v>
      </c>
      <c r="O103" s="13">
        <v>0</v>
      </c>
      <c r="P103" s="13">
        <f t="shared" si="11"/>
        <v>4</v>
      </c>
      <c r="Q103" s="16">
        <v>0.82220000000000004</v>
      </c>
      <c r="R103" s="17">
        <f t="shared" si="12"/>
        <v>3.2888000000000002</v>
      </c>
      <c r="S103" s="13">
        <v>0</v>
      </c>
      <c r="T103" s="13">
        <v>1</v>
      </c>
      <c r="U103" s="13">
        <v>0</v>
      </c>
      <c r="V103" s="17">
        <f t="shared" si="13"/>
        <v>0.82220000000000004</v>
      </c>
      <c r="W103" s="13">
        <v>0</v>
      </c>
      <c r="X103" s="13">
        <v>0</v>
      </c>
      <c r="Y103" s="13">
        <v>0</v>
      </c>
      <c r="Z103" s="17">
        <v>1.8680372999999999</v>
      </c>
      <c r="AA103" s="16">
        <f>(K103+R103+V103-W103-X103-Y103-Z103)/G103</f>
        <v>0.87476542333333329</v>
      </c>
      <c r="AB103" s="13">
        <f t="shared" si="16"/>
        <v>0</v>
      </c>
      <c r="AC103" s="13">
        <f>IF(((G103-K103-R103-V103+W103+X103+Y103+Z103)/Q103)&gt;0,ROUNDUP(((G103-K103-R103-V103+W103+X103+Y103+Z103)/Q103),0),0)</f>
        <v>5</v>
      </c>
      <c r="AD103" s="13">
        <f>IF(((1+G103-K103-R103-V103+W103+X103+Y103+Z103)/Q103)&gt;0,ROUNDUP(((1+G103-K103-R103-V103+W103+X103+Y103+Z103)/Q103),0),0)</f>
        <v>6</v>
      </c>
      <c r="AE103" s="16">
        <f>1/G103</f>
        <v>3.3333333333333333E-2</v>
      </c>
      <c r="AF103" s="16">
        <f>P103/(K103+P103)</f>
        <v>0.14285714285714285</v>
      </c>
      <c r="AG103" s="13">
        <v>0</v>
      </c>
      <c r="AH103" s="13">
        <v>2</v>
      </c>
      <c r="AI103" s="13">
        <v>0</v>
      </c>
      <c r="AJ103" s="13">
        <v>1</v>
      </c>
      <c r="AK103" s="13">
        <v>1</v>
      </c>
      <c r="AL103" s="13">
        <f t="shared" si="14"/>
        <v>4</v>
      </c>
      <c r="AM103" s="13">
        <v>0</v>
      </c>
      <c r="AN103" s="13">
        <v>0</v>
      </c>
      <c r="AO103" s="13">
        <v>0</v>
      </c>
      <c r="AP103" s="13">
        <v>0</v>
      </c>
      <c r="AQ103" s="13">
        <f t="shared" si="15"/>
        <v>0</v>
      </c>
      <c r="AR103" s="13" t="s">
        <v>59</v>
      </c>
      <c r="AS103" s="13" t="s">
        <v>89</v>
      </c>
      <c r="AT103" s="13" t="s">
        <v>61</v>
      </c>
      <c r="AU103" s="13">
        <v>3</v>
      </c>
      <c r="AV103" s="13">
        <v>2.44</v>
      </c>
      <c r="AW103" s="13">
        <v>1.5</v>
      </c>
      <c r="AX103" s="13">
        <v>1.68</v>
      </c>
      <c r="AY103" s="16">
        <v>0.8276</v>
      </c>
      <c r="AZ103" s="16">
        <v>0.8125</v>
      </c>
      <c r="BA103" s="16">
        <v>0.78220000000000001</v>
      </c>
      <c r="BB103" s="13" t="s">
        <v>79</v>
      </c>
      <c r="BC103" s="13" t="s">
        <v>63</v>
      </c>
    </row>
    <row r="104" spans="1:55" x14ac:dyDescent="0.25">
      <c r="A104" s="13" t="s">
        <v>64</v>
      </c>
      <c r="B104" s="13" t="s">
        <v>97</v>
      </c>
      <c r="C104" s="14" t="s">
        <v>75</v>
      </c>
      <c r="D104" s="15">
        <v>6</v>
      </c>
      <c r="E104" s="15" t="s">
        <v>296</v>
      </c>
      <c r="F104" s="13" t="s">
        <v>297</v>
      </c>
      <c r="G104" s="13">
        <v>28</v>
      </c>
      <c r="H104" s="13">
        <v>18</v>
      </c>
      <c r="I104" s="13">
        <v>0</v>
      </c>
      <c r="J104" s="13">
        <v>0</v>
      </c>
      <c r="K104" s="13">
        <f t="shared" si="10"/>
        <v>18</v>
      </c>
      <c r="L104" s="16">
        <f>K104/G104</f>
        <v>0.6428571428571429</v>
      </c>
      <c r="M104" s="14">
        <v>2.8</v>
      </c>
      <c r="N104" s="13">
        <v>6</v>
      </c>
      <c r="O104" s="13">
        <v>0</v>
      </c>
      <c r="P104" s="13">
        <f t="shared" si="11"/>
        <v>6</v>
      </c>
      <c r="Q104" s="16">
        <v>0.74360000000000004</v>
      </c>
      <c r="R104" s="17">
        <f t="shared" si="12"/>
        <v>4.4616000000000007</v>
      </c>
      <c r="S104" s="13">
        <v>1</v>
      </c>
      <c r="T104" s="13">
        <v>0</v>
      </c>
      <c r="U104" s="13">
        <v>0</v>
      </c>
      <c r="V104" s="17">
        <f t="shared" si="13"/>
        <v>0.74360000000000004</v>
      </c>
      <c r="W104" s="13">
        <v>2</v>
      </c>
      <c r="X104" s="13">
        <v>0</v>
      </c>
      <c r="Y104" s="13">
        <v>0</v>
      </c>
      <c r="Z104" s="17">
        <v>2.0508259999999998</v>
      </c>
      <c r="AA104" s="16">
        <f>(K104+R104+V104-W104-X104-Y104-Z104)/G104</f>
        <v>0.68408478571428577</v>
      </c>
      <c r="AB104" s="13">
        <f t="shared" si="16"/>
        <v>5</v>
      </c>
      <c r="AC104" s="13">
        <f>IF(((G104-K104-R104-V104+W104+X104+Y104+Z104)/Q104)&gt;0,ROUNDUP(((G104-K104-R104-V104+W104+X104+Y104+Z104)/Q104),0),0)</f>
        <v>12</v>
      </c>
      <c r="AD104" s="13">
        <f>IF(((1+G104-K104-R104-V104+W104+X104+Y104+Z104)/Q104)&gt;0,ROUNDUP(((1+G104-K104-R104-V104+W104+X104+Y104+Z104)/Q104),0),0)</f>
        <v>14</v>
      </c>
      <c r="AE104" s="16">
        <f>1/G104</f>
        <v>3.5714285714285712E-2</v>
      </c>
      <c r="AF104" s="16">
        <f>P104/(K104+P104)</f>
        <v>0.25</v>
      </c>
      <c r="AG104" s="13">
        <v>0</v>
      </c>
      <c r="AH104" s="13">
        <v>4</v>
      </c>
      <c r="AI104" s="13">
        <v>0</v>
      </c>
      <c r="AJ104" s="13">
        <v>2</v>
      </c>
      <c r="AK104" s="13">
        <v>0</v>
      </c>
      <c r="AL104" s="13">
        <f t="shared" si="14"/>
        <v>6</v>
      </c>
      <c r="AM104" s="13">
        <v>0</v>
      </c>
      <c r="AN104" s="13">
        <v>0</v>
      </c>
      <c r="AO104" s="13">
        <v>0</v>
      </c>
      <c r="AP104" s="13">
        <v>0</v>
      </c>
      <c r="AQ104" s="13">
        <f t="shared" si="15"/>
        <v>0</v>
      </c>
      <c r="AR104" s="13" t="s">
        <v>59</v>
      </c>
      <c r="AS104" s="13" t="s">
        <v>78</v>
      </c>
      <c r="AT104" s="13" t="s">
        <v>61</v>
      </c>
      <c r="AU104" s="13">
        <v>3</v>
      </c>
      <c r="AV104" s="13">
        <v>3.33</v>
      </c>
      <c r="AW104" s="13">
        <v>1.42</v>
      </c>
      <c r="AX104" s="13">
        <v>1.77</v>
      </c>
      <c r="AY104" s="16">
        <v>0.7</v>
      </c>
      <c r="AZ104" s="16">
        <v>0.88890000000000002</v>
      </c>
      <c r="BA104" s="16">
        <v>0.76239999999999997</v>
      </c>
      <c r="BB104" s="13" t="s">
        <v>85</v>
      </c>
      <c r="BC104" s="13" t="s">
        <v>63</v>
      </c>
    </row>
    <row r="105" spans="1:55" x14ac:dyDescent="0.25">
      <c r="A105" s="13" t="s">
        <v>80</v>
      </c>
      <c r="B105" s="13" t="s">
        <v>115</v>
      </c>
      <c r="C105" s="14" t="s">
        <v>91</v>
      </c>
      <c r="D105" s="15">
        <v>6</v>
      </c>
      <c r="E105" s="15" t="s">
        <v>298</v>
      </c>
      <c r="F105" s="13" t="s">
        <v>299</v>
      </c>
      <c r="G105" s="13">
        <v>14</v>
      </c>
      <c r="H105" s="13">
        <v>11</v>
      </c>
      <c r="I105" s="13">
        <v>1</v>
      </c>
      <c r="J105" s="13">
        <v>0</v>
      </c>
      <c r="K105" s="13">
        <f t="shared" si="10"/>
        <v>10</v>
      </c>
      <c r="L105" s="16">
        <f>K105/G105</f>
        <v>0.7142857142857143</v>
      </c>
      <c r="M105" s="14">
        <v>0.62</v>
      </c>
      <c r="N105" s="13">
        <v>2</v>
      </c>
      <c r="O105" s="13">
        <v>0</v>
      </c>
      <c r="P105" s="13">
        <f t="shared" si="11"/>
        <v>2</v>
      </c>
      <c r="Q105" s="16">
        <v>0.95240000000000002</v>
      </c>
      <c r="R105" s="17">
        <f t="shared" si="12"/>
        <v>1.9048</v>
      </c>
      <c r="S105" s="13">
        <v>0</v>
      </c>
      <c r="T105" s="13">
        <v>0</v>
      </c>
      <c r="U105" s="13">
        <v>1</v>
      </c>
      <c r="V105" s="17">
        <f t="shared" si="13"/>
        <v>1</v>
      </c>
      <c r="W105" s="13">
        <v>0</v>
      </c>
      <c r="X105" s="13">
        <v>0</v>
      </c>
      <c r="Y105" s="13">
        <v>0</v>
      </c>
      <c r="Z105" s="17">
        <v>0.51156100000000004</v>
      </c>
      <c r="AA105" s="16">
        <f>(K105+R105+V105-W105-X105-Y105-Z105)/G105</f>
        <v>0.88523135714285706</v>
      </c>
      <c r="AB105" s="13">
        <f t="shared" si="16"/>
        <v>0</v>
      </c>
      <c r="AC105" s="13">
        <f>IF(((G105-K105-R105-V105+W105+X105+Y105+Z105)/Q105)&gt;0,ROUNDUP(((G105-K105-R105-V105+W105+X105+Y105+Z105)/Q105),0),0)</f>
        <v>2</v>
      </c>
      <c r="AD105" s="13">
        <f>IF(((1+G105-K105-R105-V105+W105+X105+Y105+Z105)/Q105)&gt;0,ROUNDUP(((1+G105-K105-R105-V105+W105+X105+Y105+Z105)/Q105),0),0)</f>
        <v>3</v>
      </c>
      <c r="AE105" s="16">
        <f>1/G105</f>
        <v>7.1428571428571425E-2</v>
      </c>
      <c r="AF105" s="16">
        <f>P105/(K105+P105)</f>
        <v>0.16666666666666666</v>
      </c>
      <c r="AG105" s="13">
        <v>0</v>
      </c>
      <c r="AH105" s="13">
        <v>0</v>
      </c>
      <c r="AI105" s="13">
        <v>0</v>
      </c>
      <c r="AJ105" s="13">
        <v>0</v>
      </c>
      <c r="AK105" s="13">
        <v>2</v>
      </c>
      <c r="AL105" s="13">
        <f t="shared" si="14"/>
        <v>2</v>
      </c>
      <c r="AM105" s="13">
        <v>0</v>
      </c>
      <c r="AN105" s="13">
        <v>0</v>
      </c>
      <c r="AO105" s="13">
        <v>0</v>
      </c>
      <c r="AP105" s="13">
        <v>0</v>
      </c>
      <c r="AQ105" s="13">
        <f t="shared" si="15"/>
        <v>0</v>
      </c>
      <c r="AR105" s="13" t="s">
        <v>59</v>
      </c>
      <c r="AS105" s="13" t="s">
        <v>110</v>
      </c>
      <c r="AT105" s="13" t="s">
        <v>61</v>
      </c>
      <c r="AU105" s="13">
        <v>7</v>
      </c>
      <c r="AV105" s="13">
        <v>0.81</v>
      </c>
      <c r="AW105" s="13">
        <v>0.43</v>
      </c>
      <c r="AX105" s="13">
        <v>0.82</v>
      </c>
      <c r="AY105" s="16">
        <v>0.90910000000000002</v>
      </c>
      <c r="AZ105" s="16">
        <v>1</v>
      </c>
      <c r="BA105" s="16">
        <v>0.85440000000000005</v>
      </c>
      <c r="BB105" s="13" t="s">
        <v>102</v>
      </c>
      <c r="BC105" s="13" t="s">
        <v>63</v>
      </c>
    </row>
    <row r="106" spans="1:55" x14ac:dyDescent="0.25">
      <c r="A106" s="13" t="s">
        <v>80</v>
      </c>
      <c r="B106" s="13" t="s">
        <v>86</v>
      </c>
      <c r="C106" s="14" t="s">
        <v>91</v>
      </c>
      <c r="D106" s="15">
        <v>8</v>
      </c>
      <c r="E106" s="15" t="s">
        <v>300</v>
      </c>
      <c r="F106" s="13" t="s">
        <v>301</v>
      </c>
      <c r="G106" s="13">
        <v>18</v>
      </c>
      <c r="H106" s="13">
        <v>11</v>
      </c>
      <c r="I106" s="13">
        <v>1</v>
      </c>
      <c r="J106" s="13">
        <v>0</v>
      </c>
      <c r="K106" s="13">
        <f t="shared" si="10"/>
        <v>10</v>
      </c>
      <c r="L106" s="16">
        <f>K106/G106</f>
        <v>0.55555555555555558</v>
      </c>
      <c r="M106" s="14">
        <v>0.52</v>
      </c>
      <c r="N106" s="13">
        <v>1</v>
      </c>
      <c r="O106" s="13">
        <v>0</v>
      </c>
      <c r="P106" s="13">
        <f t="shared" si="11"/>
        <v>1</v>
      </c>
      <c r="Q106" s="16">
        <v>0.96970000000000001</v>
      </c>
      <c r="R106" s="17">
        <f t="shared" si="12"/>
        <v>0.96970000000000001</v>
      </c>
      <c r="S106" s="13">
        <v>0</v>
      </c>
      <c r="T106" s="13">
        <v>1</v>
      </c>
      <c r="U106" s="13">
        <v>1</v>
      </c>
      <c r="V106" s="17">
        <f t="shared" si="13"/>
        <v>1.9697</v>
      </c>
      <c r="W106" s="13">
        <v>0</v>
      </c>
      <c r="X106" s="13">
        <v>0</v>
      </c>
      <c r="Y106" s="13">
        <v>0</v>
      </c>
      <c r="Z106" s="17">
        <v>0.34423039999999999</v>
      </c>
      <c r="AA106" s="16">
        <f>(K106+R106+V106-W106-X106-Y106-Z106)/G106</f>
        <v>0.69973164444444436</v>
      </c>
      <c r="AB106" s="13">
        <f t="shared" si="16"/>
        <v>2</v>
      </c>
      <c r="AC106" s="13">
        <f>IF(((G106-K106-R106-V106+W106+X106+Y106+Z106)/Q106)&gt;0,ROUNDUP(((G106-K106-R106-V106+W106+X106+Y106+Z106)/Q106),0),0)</f>
        <v>6</v>
      </c>
      <c r="AD106" s="13">
        <f>IF(((1+G106-K106-R106-V106+W106+X106+Y106+Z106)/Q106)&gt;0,ROUNDUP(((1+G106-K106-R106-V106+W106+X106+Y106+Z106)/Q106),0),0)</f>
        <v>7</v>
      </c>
      <c r="AE106" s="16">
        <f>1/G106</f>
        <v>5.5555555555555552E-2</v>
      </c>
      <c r="AF106" s="16">
        <f>P106/(K106+P106)</f>
        <v>9.0909090909090912E-2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f t="shared" si="14"/>
        <v>0</v>
      </c>
      <c r="AM106" s="13">
        <v>0</v>
      </c>
      <c r="AN106" s="13">
        <v>0</v>
      </c>
      <c r="AO106" s="13">
        <v>1</v>
      </c>
      <c r="AP106" s="13">
        <v>0</v>
      </c>
      <c r="AQ106" s="13">
        <f t="shared" si="15"/>
        <v>1</v>
      </c>
      <c r="AR106" s="13" t="s">
        <v>59</v>
      </c>
      <c r="AS106" s="13" t="s">
        <v>89</v>
      </c>
      <c r="AT106" s="13" t="s">
        <v>61</v>
      </c>
      <c r="AU106" s="13">
        <v>7</v>
      </c>
      <c r="AV106" s="13">
        <v>0.78</v>
      </c>
      <c r="AW106" s="13">
        <v>0.39</v>
      </c>
      <c r="AX106" s="13">
        <v>0.87</v>
      </c>
      <c r="AY106" s="16">
        <v>0.91669999999999996</v>
      </c>
      <c r="AZ106" s="16">
        <v>1</v>
      </c>
      <c r="BA106" s="16">
        <v>0.84240000000000004</v>
      </c>
      <c r="BB106" s="13" t="s">
        <v>123</v>
      </c>
      <c r="BC106" s="13" t="s">
        <v>63</v>
      </c>
    </row>
    <row r="107" spans="1:55" x14ac:dyDescent="0.25">
      <c r="A107" s="13" t="s">
        <v>64</v>
      </c>
      <c r="B107" s="13" t="s">
        <v>302</v>
      </c>
      <c r="C107" s="14" t="s">
        <v>91</v>
      </c>
      <c r="D107" s="15">
        <v>8</v>
      </c>
      <c r="E107" s="15" t="s">
        <v>303</v>
      </c>
      <c r="F107" s="13" t="s">
        <v>304</v>
      </c>
      <c r="G107" s="13">
        <v>26</v>
      </c>
      <c r="H107" s="13">
        <v>27</v>
      </c>
      <c r="I107" s="13">
        <v>0</v>
      </c>
      <c r="J107" s="13">
        <v>1</v>
      </c>
      <c r="K107" s="13">
        <f t="shared" si="10"/>
        <v>26</v>
      </c>
      <c r="L107" s="16">
        <f>K107/G107</f>
        <v>1</v>
      </c>
      <c r="M107" s="14">
        <v>0.56000000000000005</v>
      </c>
      <c r="N107" s="13">
        <v>1</v>
      </c>
      <c r="O107" s="13">
        <v>0</v>
      </c>
      <c r="P107" s="13">
        <f t="shared" si="11"/>
        <v>1</v>
      </c>
      <c r="Q107" s="16">
        <v>0.89359999999999995</v>
      </c>
      <c r="R107" s="17">
        <f t="shared" si="12"/>
        <v>0.89359999999999995</v>
      </c>
      <c r="S107" s="13">
        <v>1</v>
      </c>
      <c r="T107" s="13">
        <v>0</v>
      </c>
      <c r="U107" s="13">
        <v>0</v>
      </c>
      <c r="V107" s="17">
        <f t="shared" si="13"/>
        <v>0.89359999999999995</v>
      </c>
      <c r="W107" s="13">
        <v>1</v>
      </c>
      <c r="X107" s="13">
        <v>0</v>
      </c>
      <c r="Y107" s="13">
        <v>0</v>
      </c>
      <c r="Z107" s="17">
        <v>1</v>
      </c>
      <c r="AA107" s="16">
        <f>(K107+R107+V107-W107-X107-Y107-Z107)/G107</f>
        <v>0.99181538461538454</v>
      </c>
      <c r="AB107" s="13">
        <f t="shared" si="16"/>
        <v>0</v>
      </c>
      <c r="AC107" s="13">
        <f>IF(((G107-K107-R107-V107+W107+X107+Y107+Z107)/Q107)&gt;0,ROUNDUP(((G107-K107-R107-V107+W107+X107+Y107+Z107)/Q107),0),0)</f>
        <v>1</v>
      </c>
      <c r="AD107" s="13">
        <f>IF(((1+G107-K107-R107-V107+W107+X107+Y107+Z107)/Q107)&gt;0,ROUNDUP(((1+G107-K107-R107-V107+W107+X107+Y107+Z107)/Q107),0),0)</f>
        <v>2</v>
      </c>
      <c r="AE107" s="16">
        <f>1/G107</f>
        <v>3.8461538461538464E-2</v>
      </c>
      <c r="AF107" s="16">
        <f>P107/(K107+P107)</f>
        <v>3.7037037037037035E-2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f t="shared" si="14"/>
        <v>0</v>
      </c>
      <c r="AM107" s="13">
        <v>0</v>
      </c>
      <c r="AN107" s="13">
        <v>0</v>
      </c>
      <c r="AO107" s="13">
        <v>1</v>
      </c>
      <c r="AP107" s="13">
        <v>0</v>
      </c>
      <c r="AQ107" s="13">
        <f t="shared" si="15"/>
        <v>1</v>
      </c>
      <c r="AR107" s="13" t="s">
        <v>59</v>
      </c>
      <c r="AS107" s="13" t="s">
        <v>68</v>
      </c>
      <c r="AT107" s="13" t="s">
        <v>139</v>
      </c>
      <c r="AU107" s="13">
        <v>7</v>
      </c>
      <c r="AV107" s="13">
        <v>0.88</v>
      </c>
      <c r="AW107" s="13">
        <v>0.44</v>
      </c>
      <c r="AX107" s="13">
        <v>0.87</v>
      </c>
      <c r="AY107" s="16">
        <v>0.78569999999999995</v>
      </c>
      <c r="AZ107" s="16">
        <v>0.93940000000000001</v>
      </c>
      <c r="BA107" s="16">
        <v>0.84240000000000004</v>
      </c>
      <c r="BB107" s="13" t="s">
        <v>123</v>
      </c>
      <c r="BC107" s="13" t="s">
        <v>63</v>
      </c>
    </row>
    <row r="108" spans="1:55" x14ac:dyDescent="0.25">
      <c r="A108" s="13" t="s">
        <v>64</v>
      </c>
      <c r="B108" s="13" t="s">
        <v>197</v>
      </c>
      <c r="C108" s="14" t="s">
        <v>75</v>
      </c>
      <c r="D108" s="15">
        <v>5</v>
      </c>
      <c r="E108" s="15" t="s">
        <v>305</v>
      </c>
      <c r="F108" s="13" t="s">
        <v>306</v>
      </c>
      <c r="G108" s="13">
        <v>16</v>
      </c>
      <c r="H108" s="13">
        <v>12</v>
      </c>
      <c r="I108" s="13">
        <v>0</v>
      </c>
      <c r="J108" s="13">
        <v>0</v>
      </c>
      <c r="K108" s="13">
        <f t="shared" si="10"/>
        <v>12</v>
      </c>
      <c r="L108" s="16">
        <f>K108/G108</f>
        <v>0.75</v>
      </c>
      <c r="M108" s="14">
        <v>1.75</v>
      </c>
      <c r="N108" s="13">
        <v>3</v>
      </c>
      <c r="O108" s="13">
        <v>0</v>
      </c>
      <c r="P108" s="13">
        <f t="shared" si="11"/>
        <v>3</v>
      </c>
      <c r="Q108" s="16">
        <v>0.96150000000000002</v>
      </c>
      <c r="R108" s="17">
        <f t="shared" si="12"/>
        <v>2.8845000000000001</v>
      </c>
      <c r="S108" s="13">
        <v>1</v>
      </c>
      <c r="T108" s="13">
        <v>0</v>
      </c>
      <c r="U108" s="13">
        <v>0</v>
      </c>
      <c r="V108" s="17">
        <f t="shared" si="13"/>
        <v>0.96150000000000002</v>
      </c>
      <c r="W108" s="13">
        <v>2</v>
      </c>
      <c r="X108" s="13">
        <v>1</v>
      </c>
      <c r="Y108" s="13">
        <v>0</v>
      </c>
      <c r="Z108" s="17">
        <v>1.3127123999999999</v>
      </c>
      <c r="AA108" s="16">
        <f>(K108+R108+V108-W108-X108-Y108-Z108)/G108</f>
        <v>0.72083047499999997</v>
      </c>
      <c r="AB108" s="13">
        <f t="shared" si="16"/>
        <v>2</v>
      </c>
      <c r="AC108" s="13">
        <f>IF(((G108-K108-R108-V108+W108+X108+Y108+Z108)/Q108)&gt;0,ROUNDUP(((G108-K108-R108-V108+W108+X108+Y108+Z108)/Q108),0),0)</f>
        <v>5</v>
      </c>
      <c r="AD108" s="13">
        <f>IF(((1+G108-K108-R108-V108+W108+X108+Y108+Z108)/Q108)&gt;0,ROUNDUP(((1+G108-K108-R108-V108+W108+X108+Y108+Z108)/Q108),0),0)</f>
        <v>6</v>
      </c>
      <c r="AE108" s="16">
        <f>1/G108</f>
        <v>6.25E-2</v>
      </c>
      <c r="AF108" s="16">
        <f>P108/(K108+P108)</f>
        <v>0.2</v>
      </c>
      <c r="AG108" s="13">
        <v>0</v>
      </c>
      <c r="AH108" s="13">
        <v>1</v>
      </c>
      <c r="AI108" s="13">
        <v>0</v>
      </c>
      <c r="AJ108" s="13">
        <v>0</v>
      </c>
      <c r="AK108" s="13">
        <v>2</v>
      </c>
      <c r="AL108" s="13">
        <f t="shared" si="14"/>
        <v>3</v>
      </c>
      <c r="AM108" s="13">
        <v>0</v>
      </c>
      <c r="AN108" s="13">
        <v>0</v>
      </c>
      <c r="AO108" s="13">
        <v>0</v>
      </c>
      <c r="AP108" s="13">
        <v>0</v>
      </c>
      <c r="AQ108" s="13">
        <f t="shared" si="15"/>
        <v>0</v>
      </c>
      <c r="AR108" s="13" t="s">
        <v>59</v>
      </c>
      <c r="AS108" s="13" t="s">
        <v>68</v>
      </c>
      <c r="AT108" s="13" t="s">
        <v>61</v>
      </c>
      <c r="AU108" s="13">
        <v>3</v>
      </c>
      <c r="AV108" s="13">
        <v>1.89</v>
      </c>
      <c r="AW108" s="13">
        <v>0.56000000000000005</v>
      </c>
      <c r="AX108" s="13">
        <v>1.55</v>
      </c>
      <c r="AY108" s="16">
        <v>0.95830000000000004</v>
      </c>
      <c r="AZ108" s="16">
        <v>0.88460000000000005</v>
      </c>
      <c r="BA108" s="16">
        <v>0.82099999999999995</v>
      </c>
      <c r="BB108" s="13" t="s">
        <v>118</v>
      </c>
      <c r="BC108" s="13" t="s">
        <v>63</v>
      </c>
    </row>
    <row r="109" spans="1:55" x14ac:dyDescent="0.25">
      <c r="A109" s="13" t="s">
        <v>80</v>
      </c>
      <c r="B109" s="13" t="s">
        <v>107</v>
      </c>
      <c r="C109" s="14" t="s">
        <v>91</v>
      </c>
      <c r="D109" s="15">
        <v>4</v>
      </c>
      <c r="E109" s="15" t="s">
        <v>307</v>
      </c>
      <c r="F109" s="13" t="s">
        <v>308</v>
      </c>
      <c r="G109" s="13">
        <v>12</v>
      </c>
      <c r="H109" s="13">
        <v>7</v>
      </c>
      <c r="I109" s="13">
        <v>0</v>
      </c>
      <c r="J109" s="13">
        <v>0</v>
      </c>
      <c r="K109" s="13">
        <f t="shared" si="10"/>
        <v>7</v>
      </c>
      <c r="L109" s="16">
        <f>K109/G109</f>
        <v>0.58333333333333337</v>
      </c>
      <c r="M109" s="14">
        <v>0.64</v>
      </c>
      <c r="N109" s="13">
        <v>4</v>
      </c>
      <c r="O109" s="13">
        <v>0</v>
      </c>
      <c r="P109" s="13">
        <f t="shared" si="11"/>
        <v>4</v>
      </c>
      <c r="Q109" s="16">
        <v>1</v>
      </c>
      <c r="R109" s="17">
        <f t="shared" si="12"/>
        <v>4</v>
      </c>
      <c r="S109" s="13">
        <v>1</v>
      </c>
      <c r="T109" s="13">
        <v>0</v>
      </c>
      <c r="U109" s="13">
        <v>0</v>
      </c>
      <c r="V109" s="17">
        <f t="shared" si="13"/>
        <v>1</v>
      </c>
      <c r="W109" s="13">
        <v>2</v>
      </c>
      <c r="X109" s="13">
        <v>0</v>
      </c>
      <c r="Y109" s="13">
        <v>0</v>
      </c>
      <c r="Z109" s="17">
        <v>0.17173289999999999</v>
      </c>
      <c r="AA109" s="16">
        <f>(K109+R109+V109-W109-X109-Y109-Z109)/G109</f>
        <v>0.81902225833333331</v>
      </c>
      <c r="AB109" s="13">
        <f t="shared" si="16"/>
        <v>0</v>
      </c>
      <c r="AC109" s="13">
        <f>IF(((G109-K109-R109-V109+W109+X109+Y109+Z109)/Q109)&gt;0,ROUNDUP(((G109-K109-R109-V109+W109+X109+Y109+Z109)/Q109),0),0)</f>
        <v>3</v>
      </c>
      <c r="AD109" s="13">
        <f>IF(((1+G109-K109-R109-V109+W109+X109+Y109+Z109)/Q109)&gt;0,ROUNDUP(((1+G109-K109-R109-V109+W109+X109+Y109+Z109)/Q109),0),0)</f>
        <v>4</v>
      </c>
      <c r="AE109" s="16">
        <f>1/G109</f>
        <v>8.3333333333333329E-2</v>
      </c>
      <c r="AF109" s="16">
        <f>P109/(K109+P109)</f>
        <v>0.36363636363636365</v>
      </c>
      <c r="AG109" s="13">
        <v>0</v>
      </c>
      <c r="AH109" s="13">
        <v>2</v>
      </c>
      <c r="AI109" s="13">
        <v>0</v>
      </c>
      <c r="AJ109" s="13">
        <v>0</v>
      </c>
      <c r="AK109" s="13">
        <v>2</v>
      </c>
      <c r="AL109" s="13">
        <f t="shared" si="14"/>
        <v>4</v>
      </c>
      <c r="AM109" s="13">
        <v>0</v>
      </c>
      <c r="AN109" s="13">
        <v>0</v>
      </c>
      <c r="AO109" s="13">
        <v>0</v>
      </c>
      <c r="AP109" s="13">
        <v>0</v>
      </c>
      <c r="AQ109" s="13">
        <f t="shared" si="15"/>
        <v>0</v>
      </c>
      <c r="AR109" s="13" t="s">
        <v>59</v>
      </c>
      <c r="AS109" s="13" t="s">
        <v>110</v>
      </c>
      <c r="AT109" s="13" t="s">
        <v>61</v>
      </c>
      <c r="AU109" s="13">
        <v>7</v>
      </c>
      <c r="AV109" s="13">
        <v>0.75</v>
      </c>
      <c r="AW109" s="13">
        <v>0.23</v>
      </c>
      <c r="AX109" s="13">
        <v>0.49</v>
      </c>
      <c r="AY109" s="16">
        <v>1</v>
      </c>
      <c r="AZ109" s="16">
        <v>0.99250000000000005</v>
      </c>
      <c r="BA109" s="16">
        <v>0.95120000000000005</v>
      </c>
      <c r="BB109" s="13" t="s">
        <v>183</v>
      </c>
      <c r="BC109" s="13" t="s">
        <v>63</v>
      </c>
    </row>
    <row r="110" spans="1:55" x14ac:dyDescent="0.25">
      <c r="A110" s="13" t="s">
        <v>64</v>
      </c>
      <c r="B110" s="13" t="s">
        <v>302</v>
      </c>
      <c r="C110" s="14" t="s">
        <v>91</v>
      </c>
      <c r="D110" s="15">
        <v>7</v>
      </c>
      <c r="E110" s="15" t="s">
        <v>309</v>
      </c>
      <c r="F110" s="13" t="s">
        <v>310</v>
      </c>
      <c r="G110" s="13">
        <v>14</v>
      </c>
      <c r="H110" s="13">
        <v>12</v>
      </c>
      <c r="I110" s="13">
        <v>0</v>
      </c>
      <c r="J110" s="13">
        <v>1</v>
      </c>
      <c r="K110" s="13">
        <f t="shared" si="10"/>
        <v>11</v>
      </c>
      <c r="L110" s="16">
        <f>K110/G110</f>
        <v>0.7857142857142857</v>
      </c>
      <c r="M110" s="14">
        <v>0.86</v>
      </c>
      <c r="N110" s="13">
        <v>3</v>
      </c>
      <c r="O110" s="13">
        <v>0</v>
      </c>
      <c r="P110" s="13">
        <f t="shared" si="11"/>
        <v>3</v>
      </c>
      <c r="Q110" s="16">
        <v>0.9</v>
      </c>
      <c r="R110" s="17">
        <f t="shared" si="12"/>
        <v>2.7</v>
      </c>
      <c r="S110" s="13">
        <v>0</v>
      </c>
      <c r="T110" s="13">
        <v>0</v>
      </c>
      <c r="U110" s="13">
        <v>0</v>
      </c>
      <c r="V110" s="17">
        <f t="shared" si="13"/>
        <v>0</v>
      </c>
      <c r="W110" s="13">
        <v>1</v>
      </c>
      <c r="X110" s="13">
        <v>0</v>
      </c>
      <c r="Y110" s="13">
        <v>0</v>
      </c>
      <c r="Z110" s="17">
        <v>0.42458309999999999</v>
      </c>
      <c r="AA110" s="16">
        <f>(K110+R110+V110-W110-X110-Y110-Z110)/G110</f>
        <v>0.87681549285714289</v>
      </c>
      <c r="AB110" s="13">
        <f t="shared" si="16"/>
        <v>0</v>
      </c>
      <c r="AC110" s="13">
        <f>IF(((G110-K110-R110-V110+W110+X110+Y110+Z110)/Q110)&gt;0,ROUNDUP(((G110-K110-R110-V110+W110+X110+Y110+Z110)/Q110),0),0)</f>
        <v>2</v>
      </c>
      <c r="AD110" s="13">
        <f>IF(((1+G110-K110-R110-V110+W110+X110+Y110+Z110)/Q110)&gt;0,ROUNDUP(((1+G110-K110-R110-V110+W110+X110+Y110+Z110)/Q110),0),0)</f>
        <v>4</v>
      </c>
      <c r="AE110" s="16">
        <f>1/G110</f>
        <v>7.1428571428571425E-2</v>
      </c>
      <c r="AF110" s="16">
        <f>P110/(K110+P110)</f>
        <v>0.21428571428571427</v>
      </c>
      <c r="AG110" s="13">
        <v>0</v>
      </c>
      <c r="AH110" s="13">
        <v>2</v>
      </c>
      <c r="AI110" s="13">
        <v>0</v>
      </c>
      <c r="AJ110" s="13">
        <v>0</v>
      </c>
      <c r="AK110" s="13">
        <v>1</v>
      </c>
      <c r="AL110" s="13">
        <f t="shared" si="14"/>
        <v>3</v>
      </c>
      <c r="AM110" s="13">
        <v>0</v>
      </c>
      <c r="AN110" s="13">
        <v>0</v>
      </c>
      <c r="AO110" s="13">
        <v>0</v>
      </c>
      <c r="AP110" s="13">
        <v>0</v>
      </c>
      <c r="AQ110" s="13">
        <f t="shared" si="15"/>
        <v>0</v>
      </c>
      <c r="AR110" s="13" t="s">
        <v>59</v>
      </c>
      <c r="AS110" s="13" t="s">
        <v>68</v>
      </c>
      <c r="AT110" s="13" t="s">
        <v>61</v>
      </c>
      <c r="AU110" s="13">
        <v>7</v>
      </c>
      <c r="AV110" s="13">
        <v>1.24</v>
      </c>
      <c r="AW110" s="13">
        <v>0.45</v>
      </c>
      <c r="AX110" s="13">
        <v>0.9</v>
      </c>
      <c r="AY110" s="16">
        <v>0.875</v>
      </c>
      <c r="AZ110" s="16">
        <v>0.92859999999999998</v>
      </c>
      <c r="BA110" s="16">
        <v>0.84519999999999995</v>
      </c>
      <c r="BB110" s="13" t="s">
        <v>192</v>
      </c>
      <c r="BC110" s="13" t="s">
        <v>63</v>
      </c>
    </row>
    <row r="111" spans="1:55" x14ac:dyDescent="0.25">
      <c r="A111" s="13" t="s">
        <v>64</v>
      </c>
      <c r="B111" s="13" t="s">
        <v>74</v>
      </c>
      <c r="C111" s="14" t="s">
        <v>91</v>
      </c>
      <c r="D111" s="15">
        <v>7</v>
      </c>
      <c r="E111" s="15" t="s">
        <v>311</v>
      </c>
      <c r="F111" s="13" t="s">
        <v>312</v>
      </c>
      <c r="G111" s="13">
        <v>13</v>
      </c>
      <c r="H111" s="13">
        <v>10</v>
      </c>
      <c r="I111" s="13">
        <v>0</v>
      </c>
      <c r="J111" s="13">
        <v>0</v>
      </c>
      <c r="K111" s="13">
        <f t="shared" si="10"/>
        <v>10</v>
      </c>
      <c r="L111" s="16">
        <f>K111/G111</f>
        <v>0.76923076923076927</v>
      </c>
      <c r="M111" s="14">
        <v>1.44</v>
      </c>
      <c r="N111" s="13">
        <v>7</v>
      </c>
      <c r="O111" s="13">
        <v>0</v>
      </c>
      <c r="P111" s="13">
        <f t="shared" si="11"/>
        <v>7</v>
      </c>
      <c r="Q111" s="16">
        <v>0.68179999999999996</v>
      </c>
      <c r="R111" s="17">
        <f t="shared" si="12"/>
        <v>4.7725999999999997</v>
      </c>
      <c r="S111" s="13">
        <v>0</v>
      </c>
      <c r="T111" s="13">
        <v>0</v>
      </c>
      <c r="U111" s="13">
        <v>0</v>
      </c>
      <c r="V111" s="17">
        <f t="shared" si="13"/>
        <v>0</v>
      </c>
      <c r="W111" s="13">
        <v>0</v>
      </c>
      <c r="X111" s="13">
        <v>0</v>
      </c>
      <c r="Y111" s="13">
        <v>0</v>
      </c>
      <c r="Z111" s="17">
        <v>0.86941550000000001</v>
      </c>
      <c r="AA111" s="16">
        <f>(K111+R111+V111-W111-X111-Y111-Z111)/G111</f>
        <v>1.0694757307692309</v>
      </c>
      <c r="AB111" s="13">
        <f t="shared" si="16"/>
        <v>0</v>
      </c>
      <c r="AC111" s="13">
        <f>IF(((G111-K111-R111-V111+W111+X111+Y111+Z111)/Q111)&gt;0,ROUNDUP(((G111-K111-R111-V111+W111+X111+Y111+Z111)/Q111),0),0)</f>
        <v>0</v>
      </c>
      <c r="AD111" s="13">
        <f>IF(((1+G111-K111-R111-V111+W111+X111+Y111+Z111)/Q111)&gt;0,ROUNDUP(((1+G111-K111-R111-V111+W111+X111+Y111+Z111)/Q111),0),0)</f>
        <v>1</v>
      </c>
      <c r="AE111" s="16">
        <f>1/G111</f>
        <v>7.6923076923076927E-2</v>
      </c>
      <c r="AF111" s="16">
        <f>P111/(K111+P111)</f>
        <v>0.41176470588235292</v>
      </c>
      <c r="AG111" s="13">
        <v>0</v>
      </c>
      <c r="AH111" s="13">
        <v>1</v>
      </c>
      <c r="AI111" s="13">
        <v>0</v>
      </c>
      <c r="AJ111" s="13">
        <v>0</v>
      </c>
      <c r="AK111" s="13">
        <v>3</v>
      </c>
      <c r="AL111" s="13">
        <f t="shared" si="14"/>
        <v>4</v>
      </c>
      <c r="AM111" s="13">
        <v>3</v>
      </c>
      <c r="AN111" s="13">
        <v>0</v>
      </c>
      <c r="AO111" s="13">
        <v>0</v>
      </c>
      <c r="AP111" s="13">
        <v>0</v>
      </c>
      <c r="AQ111" s="13">
        <f t="shared" si="15"/>
        <v>3</v>
      </c>
      <c r="AR111" s="13" t="s">
        <v>59</v>
      </c>
      <c r="AS111" s="13" t="s">
        <v>78</v>
      </c>
      <c r="AT111" s="13" t="s">
        <v>61</v>
      </c>
      <c r="AU111" s="13">
        <v>7</v>
      </c>
      <c r="AV111" s="13">
        <v>1.66</v>
      </c>
      <c r="AW111" s="13">
        <v>0.57999999999999996</v>
      </c>
      <c r="AX111" s="13">
        <v>0.9</v>
      </c>
      <c r="AY111" s="16">
        <v>0.71430000000000005</v>
      </c>
      <c r="AZ111" s="16">
        <v>0.85840000000000005</v>
      </c>
      <c r="BA111" s="16">
        <v>0.84519999999999995</v>
      </c>
      <c r="BB111" s="13" t="s">
        <v>192</v>
      </c>
      <c r="BC111" s="13" t="s">
        <v>63</v>
      </c>
    </row>
    <row r="112" spans="1:55" x14ac:dyDescent="0.25">
      <c r="A112" s="13" t="s">
        <v>80</v>
      </c>
      <c r="B112" s="13" t="s">
        <v>115</v>
      </c>
      <c r="C112" s="14" t="s">
        <v>75</v>
      </c>
      <c r="D112" s="15">
        <v>6</v>
      </c>
      <c r="E112" s="15" t="s">
        <v>313</v>
      </c>
      <c r="F112" s="13" t="s">
        <v>314</v>
      </c>
      <c r="G112" s="13">
        <v>22</v>
      </c>
      <c r="H112" s="13">
        <v>13</v>
      </c>
      <c r="I112" s="13">
        <v>0</v>
      </c>
      <c r="J112" s="13">
        <v>0</v>
      </c>
      <c r="K112" s="13">
        <f t="shared" si="10"/>
        <v>13</v>
      </c>
      <c r="L112" s="16">
        <f>K112/G112</f>
        <v>0.59090909090909094</v>
      </c>
      <c r="M112" s="14">
        <v>1.32</v>
      </c>
      <c r="N112" s="13">
        <v>7</v>
      </c>
      <c r="O112" s="13">
        <v>0</v>
      </c>
      <c r="P112" s="13">
        <f t="shared" si="11"/>
        <v>7</v>
      </c>
      <c r="Q112" s="16">
        <v>0.88</v>
      </c>
      <c r="R112" s="17">
        <f t="shared" si="12"/>
        <v>6.16</v>
      </c>
      <c r="S112" s="13">
        <v>0</v>
      </c>
      <c r="T112" s="13">
        <v>0</v>
      </c>
      <c r="U112" s="13">
        <v>0</v>
      </c>
      <c r="V112" s="17">
        <f t="shared" si="13"/>
        <v>0</v>
      </c>
      <c r="W112" s="13">
        <v>1</v>
      </c>
      <c r="X112" s="13">
        <v>0</v>
      </c>
      <c r="Y112" s="13">
        <v>0</v>
      </c>
      <c r="Z112" s="17">
        <v>1.4260778999999999</v>
      </c>
      <c r="AA112" s="16">
        <f>(K112+R112+V112-W112-X112-Y112-Z112)/G112</f>
        <v>0.76063282272727273</v>
      </c>
      <c r="AB112" s="13">
        <f t="shared" si="16"/>
        <v>2</v>
      </c>
      <c r="AC112" s="13">
        <f>IF(((G112-K112-R112-V112+W112+X112+Y112+Z112)/Q112)&gt;0,ROUNDUP(((G112-K112-R112-V112+W112+X112+Y112+Z112)/Q112),0),0)</f>
        <v>6</v>
      </c>
      <c r="AD112" s="13">
        <f>IF(((1+G112-K112-R112-V112+W112+X112+Y112+Z112)/Q112)&gt;0,ROUNDUP(((1+G112-K112-R112-V112+W112+X112+Y112+Z112)/Q112),0),0)</f>
        <v>8</v>
      </c>
      <c r="AE112" s="16">
        <f>1/G112</f>
        <v>4.5454545454545456E-2</v>
      </c>
      <c r="AF112" s="16">
        <f>P112/(K112+P112)</f>
        <v>0.35</v>
      </c>
      <c r="AG112" s="13">
        <v>0</v>
      </c>
      <c r="AH112" s="13">
        <v>3</v>
      </c>
      <c r="AI112" s="13">
        <v>0</v>
      </c>
      <c r="AJ112" s="13">
        <v>4</v>
      </c>
      <c r="AK112" s="13">
        <v>0</v>
      </c>
      <c r="AL112" s="13">
        <f t="shared" si="14"/>
        <v>7</v>
      </c>
      <c r="AM112" s="13">
        <v>0</v>
      </c>
      <c r="AN112" s="13">
        <v>0</v>
      </c>
      <c r="AO112" s="13">
        <v>0</v>
      </c>
      <c r="AP112" s="13">
        <v>0</v>
      </c>
      <c r="AQ112" s="13">
        <f t="shared" si="15"/>
        <v>0</v>
      </c>
      <c r="AR112" s="13" t="s">
        <v>59</v>
      </c>
      <c r="AS112" s="13" t="s">
        <v>110</v>
      </c>
      <c r="AT112" s="13" t="s">
        <v>61</v>
      </c>
      <c r="AU112" s="13">
        <v>3</v>
      </c>
      <c r="AV112" s="13">
        <v>1.64</v>
      </c>
      <c r="AW112" s="13">
        <v>0.76</v>
      </c>
      <c r="AX112" s="13">
        <v>1.77</v>
      </c>
      <c r="AY112" s="16">
        <v>0.875</v>
      </c>
      <c r="AZ112" s="16">
        <v>0.88890000000000002</v>
      </c>
      <c r="BA112" s="16">
        <v>0.76239999999999997</v>
      </c>
      <c r="BB112" s="13" t="s">
        <v>85</v>
      </c>
      <c r="BC112" s="13" t="s">
        <v>63</v>
      </c>
    </row>
    <row r="113" spans="1:55" x14ac:dyDescent="0.25">
      <c r="A113" s="13" t="s">
        <v>64</v>
      </c>
      <c r="B113" s="13" t="s">
        <v>173</v>
      </c>
      <c r="C113" s="14" t="s">
        <v>75</v>
      </c>
      <c r="D113" s="15">
        <v>6</v>
      </c>
      <c r="E113" s="15" t="s">
        <v>315</v>
      </c>
      <c r="F113" s="13" t="s">
        <v>316</v>
      </c>
      <c r="G113" s="13">
        <v>30</v>
      </c>
      <c r="H113" s="13">
        <v>24</v>
      </c>
      <c r="I113" s="13">
        <v>0</v>
      </c>
      <c r="J113" s="13">
        <v>4</v>
      </c>
      <c r="K113" s="13">
        <f t="shared" si="10"/>
        <v>20</v>
      </c>
      <c r="L113" s="16">
        <f>K113/G113</f>
        <v>0.66666666666666663</v>
      </c>
      <c r="M113" s="14">
        <v>1.45</v>
      </c>
      <c r="N113" s="13">
        <v>8</v>
      </c>
      <c r="O113" s="13">
        <v>0</v>
      </c>
      <c r="P113" s="13">
        <f t="shared" si="11"/>
        <v>8</v>
      </c>
      <c r="Q113" s="16">
        <v>0.8</v>
      </c>
      <c r="R113" s="17">
        <f t="shared" si="12"/>
        <v>6.4</v>
      </c>
      <c r="S113" s="13">
        <v>1</v>
      </c>
      <c r="T113" s="13">
        <v>0</v>
      </c>
      <c r="U113" s="13">
        <v>0</v>
      </c>
      <c r="V113" s="17">
        <f t="shared" si="13"/>
        <v>0.8</v>
      </c>
      <c r="W113" s="13">
        <v>1</v>
      </c>
      <c r="X113" s="13">
        <v>0</v>
      </c>
      <c r="Y113" s="13">
        <v>0</v>
      </c>
      <c r="Z113" s="17">
        <v>1.8136227</v>
      </c>
      <c r="AA113" s="16">
        <f>(K113+R113+V113-W113-X113-Y113-Z113)/G113</f>
        <v>0.81287924333333328</v>
      </c>
      <c r="AB113" s="13">
        <f t="shared" si="16"/>
        <v>0</v>
      </c>
      <c r="AC113" s="13">
        <f>IF(((G113-K113-R113-V113+W113+X113+Y113+Z113)/Q113)&gt;0,ROUNDUP(((G113-K113-R113-V113+W113+X113+Y113+Z113)/Q113),0),0)</f>
        <v>8</v>
      </c>
      <c r="AD113" s="13">
        <f>IF(((1+G113-K113-R113-V113+W113+X113+Y113+Z113)/Q113)&gt;0,ROUNDUP(((1+G113-K113-R113-V113+W113+X113+Y113+Z113)/Q113),0),0)</f>
        <v>9</v>
      </c>
      <c r="AE113" s="16">
        <f>1/G113</f>
        <v>3.3333333333333333E-2</v>
      </c>
      <c r="AF113" s="16">
        <f>P113/(K113+P113)</f>
        <v>0.2857142857142857</v>
      </c>
      <c r="AG113" s="13">
        <v>0</v>
      </c>
      <c r="AH113" s="13">
        <v>1</v>
      </c>
      <c r="AI113" s="13">
        <v>0</v>
      </c>
      <c r="AJ113" s="13">
        <v>4</v>
      </c>
      <c r="AK113" s="13">
        <v>2</v>
      </c>
      <c r="AL113" s="13">
        <f t="shared" si="14"/>
        <v>7</v>
      </c>
      <c r="AM113" s="13">
        <v>1</v>
      </c>
      <c r="AN113" s="13">
        <v>0</v>
      </c>
      <c r="AO113" s="13">
        <v>0</v>
      </c>
      <c r="AP113" s="13">
        <v>0</v>
      </c>
      <c r="AQ113" s="13">
        <f t="shared" si="15"/>
        <v>1</v>
      </c>
      <c r="AR113" s="13" t="s">
        <v>59</v>
      </c>
      <c r="AS113" s="13" t="s">
        <v>68</v>
      </c>
      <c r="AT113" s="13" t="s">
        <v>61</v>
      </c>
      <c r="AU113" s="13">
        <v>3</v>
      </c>
      <c r="AV113" s="13">
        <v>1.56</v>
      </c>
      <c r="AW113" s="13">
        <v>0.93</v>
      </c>
      <c r="AX113" s="13">
        <v>1.77</v>
      </c>
      <c r="AY113" s="16">
        <v>0.81820000000000004</v>
      </c>
      <c r="AZ113" s="16">
        <v>0.85029999999999994</v>
      </c>
      <c r="BA113" s="16">
        <v>0.76239999999999997</v>
      </c>
      <c r="BB113" s="13" t="s">
        <v>85</v>
      </c>
      <c r="BC113" s="13" t="s">
        <v>63</v>
      </c>
    </row>
    <row r="114" spans="1:55" x14ac:dyDescent="0.25">
      <c r="A114" s="13" t="s">
        <v>80</v>
      </c>
      <c r="B114" s="13" t="s">
        <v>81</v>
      </c>
      <c r="C114" s="14" t="s">
        <v>91</v>
      </c>
      <c r="D114" s="15">
        <v>7</v>
      </c>
      <c r="E114" s="15" t="s">
        <v>317</v>
      </c>
      <c r="F114" s="13" t="s">
        <v>318</v>
      </c>
      <c r="G114" s="13">
        <v>23</v>
      </c>
      <c r="H114" s="13">
        <v>11</v>
      </c>
      <c r="I114" s="13">
        <v>0</v>
      </c>
      <c r="J114" s="13">
        <v>0</v>
      </c>
      <c r="K114" s="13">
        <f t="shared" si="10"/>
        <v>11</v>
      </c>
      <c r="L114" s="16">
        <f>K114/G114</f>
        <v>0.47826086956521741</v>
      </c>
      <c r="M114" s="14">
        <v>0.72</v>
      </c>
      <c r="N114" s="13">
        <v>7</v>
      </c>
      <c r="O114" s="13">
        <v>0</v>
      </c>
      <c r="P114" s="13">
        <f t="shared" si="11"/>
        <v>7</v>
      </c>
      <c r="Q114" s="16">
        <v>0.93479999999999996</v>
      </c>
      <c r="R114" s="17">
        <f t="shared" si="12"/>
        <v>6.5435999999999996</v>
      </c>
      <c r="S114" s="13">
        <v>1</v>
      </c>
      <c r="T114" s="13">
        <v>0</v>
      </c>
      <c r="U114" s="13">
        <v>0</v>
      </c>
      <c r="V114" s="17">
        <f t="shared" si="13"/>
        <v>0.93479999999999996</v>
      </c>
      <c r="W114" s="13">
        <v>1</v>
      </c>
      <c r="X114" s="13">
        <v>0</v>
      </c>
      <c r="Y114" s="13">
        <v>0</v>
      </c>
      <c r="Z114" s="17">
        <v>0.28310109999999999</v>
      </c>
      <c r="AA114" s="16">
        <f>(K114+R114+V114-W114-X114-Y114-Z114)/G114</f>
        <v>0.74762169130434775</v>
      </c>
      <c r="AB114" s="13">
        <f t="shared" si="16"/>
        <v>2</v>
      </c>
      <c r="AC114" s="13">
        <f>IF(((G114-K114-R114-V114+W114+X114+Y114+Z114)/Q114)&gt;0,ROUNDUP(((G114-K114-R114-V114+W114+X114+Y114+Z114)/Q114),0),0)</f>
        <v>7</v>
      </c>
      <c r="AD114" s="13">
        <f>IF(((1+G114-K114-R114-V114+W114+X114+Y114+Z114)/Q114)&gt;0,ROUNDUP(((1+G114-K114-R114-V114+W114+X114+Y114+Z114)/Q114),0),0)</f>
        <v>8</v>
      </c>
      <c r="AE114" s="16">
        <f>1/G114</f>
        <v>4.3478260869565216E-2</v>
      </c>
      <c r="AF114" s="16">
        <f>P114/(K114+P114)</f>
        <v>0.3888888888888889</v>
      </c>
      <c r="AG114" s="13">
        <v>0</v>
      </c>
      <c r="AH114" s="13">
        <v>1</v>
      </c>
      <c r="AI114" s="13">
        <v>0</v>
      </c>
      <c r="AJ114" s="13">
        <v>0</v>
      </c>
      <c r="AK114" s="13">
        <v>6</v>
      </c>
      <c r="AL114" s="13">
        <f t="shared" si="14"/>
        <v>7</v>
      </c>
      <c r="AM114" s="13">
        <v>0</v>
      </c>
      <c r="AN114" s="13">
        <v>0</v>
      </c>
      <c r="AO114" s="13">
        <v>0</v>
      </c>
      <c r="AP114" s="13">
        <v>0</v>
      </c>
      <c r="AQ114" s="13">
        <f t="shared" si="15"/>
        <v>0</v>
      </c>
      <c r="AR114" s="13" t="s">
        <v>59</v>
      </c>
      <c r="AS114" s="13" t="s">
        <v>84</v>
      </c>
      <c r="AT114" s="13" t="s">
        <v>61</v>
      </c>
      <c r="AU114" s="13">
        <v>7</v>
      </c>
      <c r="AV114" s="13">
        <v>0.93</v>
      </c>
      <c r="AW114" s="13">
        <v>0.46</v>
      </c>
      <c r="AX114" s="13">
        <v>0.9</v>
      </c>
      <c r="AY114" s="16">
        <v>0.96</v>
      </c>
      <c r="AZ114" s="16">
        <v>0.90480000000000005</v>
      </c>
      <c r="BA114" s="16">
        <v>0.84519999999999995</v>
      </c>
      <c r="BB114" s="13" t="s">
        <v>192</v>
      </c>
      <c r="BC114" s="13" t="s">
        <v>63</v>
      </c>
    </row>
    <row r="115" spans="1:55" x14ac:dyDescent="0.25">
      <c r="A115" s="13" t="s">
        <v>80</v>
      </c>
      <c r="B115" s="13" t="s">
        <v>132</v>
      </c>
      <c r="C115" s="14" t="s">
        <v>75</v>
      </c>
      <c r="D115" s="15">
        <v>5</v>
      </c>
      <c r="E115" s="15" t="s">
        <v>319</v>
      </c>
      <c r="F115" s="13" t="s">
        <v>320</v>
      </c>
      <c r="G115" s="13">
        <v>29</v>
      </c>
      <c r="H115" s="13">
        <v>16</v>
      </c>
      <c r="I115" s="13">
        <v>0</v>
      </c>
      <c r="J115" s="13">
        <v>0</v>
      </c>
      <c r="K115" s="13">
        <f t="shared" si="10"/>
        <v>16</v>
      </c>
      <c r="L115" s="16">
        <f>K115/G115</f>
        <v>0.55172413793103448</v>
      </c>
      <c r="M115" s="14">
        <v>1.86</v>
      </c>
      <c r="N115" s="13">
        <v>6</v>
      </c>
      <c r="O115" s="13">
        <v>0</v>
      </c>
      <c r="P115" s="13">
        <f t="shared" si="11"/>
        <v>6</v>
      </c>
      <c r="Q115" s="16">
        <v>0.7429</v>
      </c>
      <c r="R115" s="17">
        <f t="shared" si="12"/>
        <v>4.4573999999999998</v>
      </c>
      <c r="S115" s="13">
        <v>0</v>
      </c>
      <c r="T115" s="13">
        <v>0</v>
      </c>
      <c r="U115" s="13">
        <v>0</v>
      </c>
      <c r="V115" s="17">
        <f t="shared" si="13"/>
        <v>0</v>
      </c>
      <c r="W115" s="13">
        <v>1</v>
      </c>
      <c r="X115" s="13">
        <v>0</v>
      </c>
      <c r="Y115" s="13">
        <v>0</v>
      </c>
      <c r="Z115" s="17">
        <v>1.6140455</v>
      </c>
      <c r="AA115" s="16">
        <f>(K115+R115+V115-W115-X115-Y115-Z115)/G115</f>
        <v>0.61528808620689657</v>
      </c>
      <c r="AB115" s="13">
        <f t="shared" si="16"/>
        <v>8</v>
      </c>
      <c r="AC115" s="13">
        <f>IF(((G115-K115-R115-V115+W115+X115+Y115+Z115)/Q115)&gt;0,ROUNDUP(((G115-K115-R115-V115+W115+X115+Y115+Z115)/Q115),0),0)</f>
        <v>16</v>
      </c>
      <c r="AD115" s="13">
        <f>IF(((1+G115-K115-R115-V115+W115+X115+Y115+Z115)/Q115)&gt;0,ROUNDUP(((1+G115-K115-R115-V115+W115+X115+Y115+Z115)/Q115),0),0)</f>
        <v>17</v>
      </c>
      <c r="AE115" s="16">
        <f>1/G115</f>
        <v>3.4482758620689655E-2</v>
      </c>
      <c r="AF115" s="16">
        <f>P115/(K115+P115)</f>
        <v>0.27272727272727271</v>
      </c>
      <c r="AG115" s="13">
        <v>0</v>
      </c>
      <c r="AH115" s="13">
        <v>5</v>
      </c>
      <c r="AI115" s="13">
        <v>0</v>
      </c>
      <c r="AJ115" s="13">
        <v>0</v>
      </c>
      <c r="AK115" s="13">
        <v>0</v>
      </c>
      <c r="AL115" s="13">
        <f t="shared" si="14"/>
        <v>5</v>
      </c>
      <c r="AM115" s="13">
        <v>1</v>
      </c>
      <c r="AN115" s="13">
        <v>0</v>
      </c>
      <c r="AO115" s="13">
        <v>0</v>
      </c>
      <c r="AP115" s="13">
        <v>0</v>
      </c>
      <c r="AQ115" s="13">
        <f t="shared" si="15"/>
        <v>1</v>
      </c>
      <c r="AR115" s="13" t="s">
        <v>59</v>
      </c>
      <c r="AS115" s="13" t="s">
        <v>110</v>
      </c>
      <c r="AT115" s="13" t="s">
        <v>61</v>
      </c>
      <c r="AU115" s="13">
        <v>3</v>
      </c>
      <c r="AV115" s="13">
        <v>2.0499999999999998</v>
      </c>
      <c r="AW115" s="13">
        <v>0.56000000000000005</v>
      </c>
      <c r="AX115" s="13">
        <v>1.55</v>
      </c>
      <c r="AY115" s="16">
        <v>0.7419</v>
      </c>
      <c r="AZ115" s="16">
        <v>0.88460000000000005</v>
      </c>
      <c r="BA115" s="16">
        <v>0.82099999999999995</v>
      </c>
      <c r="BB115" s="13" t="s">
        <v>118</v>
      </c>
      <c r="BC115" s="13" t="s">
        <v>63</v>
      </c>
    </row>
    <row r="116" spans="1:55" x14ac:dyDescent="0.25">
      <c r="A116" s="13" t="s">
        <v>64</v>
      </c>
      <c r="B116" s="13" t="s">
        <v>302</v>
      </c>
      <c r="C116" s="14" t="s">
        <v>91</v>
      </c>
      <c r="D116" s="15">
        <v>7</v>
      </c>
      <c r="E116" s="15" t="s">
        <v>321</v>
      </c>
      <c r="F116" s="13" t="s">
        <v>322</v>
      </c>
      <c r="G116" s="13">
        <v>21</v>
      </c>
      <c r="H116" s="13">
        <v>13</v>
      </c>
      <c r="I116" s="13">
        <v>0</v>
      </c>
      <c r="J116" s="13">
        <v>0</v>
      </c>
      <c r="K116" s="13">
        <f t="shared" si="10"/>
        <v>13</v>
      </c>
      <c r="L116" s="16">
        <f>K116/G116</f>
        <v>0.61904761904761907</v>
      </c>
      <c r="M116" s="14">
        <v>1.1000000000000001</v>
      </c>
      <c r="N116" s="13">
        <v>5</v>
      </c>
      <c r="O116" s="13">
        <v>0</v>
      </c>
      <c r="P116" s="13">
        <f t="shared" si="11"/>
        <v>5</v>
      </c>
      <c r="Q116" s="16">
        <v>0.92859999999999998</v>
      </c>
      <c r="R116" s="17">
        <f t="shared" si="12"/>
        <v>4.6429999999999998</v>
      </c>
      <c r="S116" s="13">
        <v>1</v>
      </c>
      <c r="T116" s="13">
        <v>0</v>
      </c>
      <c r="U116" s="13">
        <v>0</v>
      </c>
      <c r="V116" s="17">
        <f t="shared" si="13"/>
        <v>0.92859999999999998</v>
      </c>
      <c r="W116" s="13">
        <v>0</v>
      </c>
      <c r="X116" s="13">
        <v>1</v>
      </c>
      <c r="Y116" s="13">
        <v>0</v>
      </c>
      <c r="Z116" s="17">
        <v>0.78102099999999997</v>
      </c>
      <c r="AA116" s="16">
        <f>(K116+R116+V116-W116-X116-Y116-Z116)/G116</f>
        <v>0.79955138095238099</v>
      </c>
      <c r="AB116" s="13">
        <f t="shared" si="16"/>
        <v>1</v>
      </c>
      <c r="AC116" s="13">
        <f>IF(((G116-K116-R116-V116+W116+X116+Y116+Z116)/Q116)&gt;0,ROUNDUP(((G116-K116-R116-V116+W116+X116+Y116+Z116)/Q116),0),0)</f>
        <v>5</v>
      </c>
      <c r="AD116" s="13">
        <f>IF(((1+G116-K116-R116-V116+W116+X116+Y116+Z116)/Q116)&gt;0,ROUNDUP(((1+G116-K116-R116-V116+W116+X116+Y116+Z116)/Q116),0),0)</f>
        <v>6</v>
      </c>
      <c r="AE116" s="16">
        <f>1/G116</f>
        <v>4.7619047619047616E-2</v>
      </c>
      <c r="AF116" s="16">
        <f>P116/(K116+P116)</f>
        <v>0.27777777777777779</v>
      </c>
      <c r="AG116" s="13">
        <v>0</v>
      </c>
      <c r="AH116" s="13">
        <v>1</v>
      </c>
      <c r="AI116" s="13">
        <v>0</v>
      </c>
      <c r="AJ116" s="13">
        <v>0</v>
      </c>
      <c r="AK116" s="13">
        <v>3</v>
      </c>
      <c r="AL116" s="13">
        <f t="shared" si="14"/>
        <v>4</v>
      </c>
      <c r="AM116" s="13">
        <v>0</v>
      </c>
      <c r="AN116" s="13">
        <v>0</v>
      </c>
      <c r="AO116" s="13">
        <v>0</v>
      </c>
      <c r="AP116" s="13">
        <v>1</v>
      </c>
      <c r="AQ116" s="13">
        <f t="shared" si="15"/>
        <v>1</v>
      </c>
      <c r="AR116" s="13" t="s">
        <v>59</v>
      </c>
      <c r="AS116" s="13" t="s">
        <v>68</v>
      </c>
      <c r="AT116" s="13" t="s">
        <v>61</v>
      </c>
      <c r="AU116" s="13">
        <v>7</v>
      </c>
      <c r="AV116" s="13">
        <v>1.61</v>
      </c>
      <c r="AW116" s="13">
        <v>0.37</v>
      </c>
      <c r="AX116" s="13">
        <v>0.9</v>
      </c>
      <c r="AY116" s="16">
        <v>0.92</v>
      </c>
      <c r="AZ116" s="16">
        <v>0.94120000000000004</v>
      </c>
      <c r="BA116" s="16">
        <v>0.84519999999999995</v>
      </c>
      <c r="BB116" s="13" t="s">
        <v>192</v>
      </c>
      <c r="BC116" s="13" t="s">
        <v>63</v>
      </c>
    </row>
    <row r="117" spans="1:55" x14ac:dyDescent="0.25">
      <c r="A117" s="13" t="s">
        <v>54</v>
      </c>
      <c r="B117" s="13" t="s">
        <v>157</v>
      </c>
      <c r="C117" s="14" t="s">
        <v>91</v>
      </c>
      <c r="D117" s="15">
        <v>4</v>
      </c>
      <c r="E117" s="15" t="s">
        <v>323</v>
      </c>
      <c r="F117" s="13" t="s">
        <v>324</v>
      </c>
      <c r="G117" s="13">
        <v>14</v>
      </c>
      <c r="H117" s="13">
        <v>8</v>
      </c>
      <c r="I117" s="13">
        <v>0</v>
      </c>
      <c r="J117" s="13">
        <v>0</v>
      </c>
      <c r="K117" s="13">
        <f t="shared" si="10"/>
        <v>8</v>
      </c>
      <c r="L117" s="16">
        <f>K117/G117</f>
        <v>0.5714285714285714</v>
      </c>
      <c r="M117" s="14">
        <v>0.47</v>
      </c>
      <c r="N117" s="13">
        <v>1</v>
      </c>
      <c r="O117" s="13">
        <v>0</v>
      </c>
      <c r="P117" s="13">
        <f t="shared" si="11"/>
        <v>1</v>
      </c>
      <c r="Q117" s="16">
        <v>1</v>
      </c>
      <c r="R117" s="17">
        <f t="shared" si="12"/>
        <v>1</v>
      </c>
      <c r="S117" s="13">
        <v>1</v>
      </c>
      <c r="T117" s="13">
        <v>0</v>
      </c>
      <c r="U117" s="13">
        <v>0</v>
      </c>
      <c r="V117" s="17">
        <f t="shared" si="13"/>
        <v>1</v>
      </c>
      <c r="W117" s="13">
        <v>2</v>
      </c>
      <c r="X117" s="13">
        <v>0</v>
      </c>
      <c r="Y117" s="13">
        <v>0</v>
      </c>
      <c r="Z117" s="17">
        <v>0.18722449999999999</v>
      </c>
      <c r="AA117" s="16">
        <f>(K117+R117+V117-W117-X117-Y117-Z117)/G117</f>
        <v>0.5580553928571429</v>
      </c>
      <c r="AB117" s="13">
        <f t="shared" si="16"/>
        <v>4</v>
      </c>
      <c r="AC117" s="13">
        <f>IF(((G117-K117-R117-V117+W117+X117+Y117+Z117)/Q117)&gt;0,ROUNDUP(((G117-K117-R117-V117+W117+X117+Y117+Z117)/Q117),0),0)</f>
        <v>7</v>
      </c>
      <c r="AD117" s="13">
        <f>IF(((1+G117-K117-R117-V117+W117+X117+Y117+Z117)/Q117)&gt;0,ROUNDUP(((1+G117-K117-R117-V117+W117+X117+Y117+Z117)/Q117),0),0)</f>
        <v>8</v>
      </c>
      <c r="AE117" s="16">
        <f>1/G117</f>
        <v>7.1428571428571425E-2</v>
      </c>
      <c r="AF117" s="16">
        <f>P117/(K117+P117)</f>
        <v>0.1111111111111111</v>
      </c>
      <c r="AG117" s="13">
        <v>0</v>
      </c>
      <c r="AH117" s="13">
        <v>0</v>
      </c>
      <c r="AI117" s="13">
        <v>0</v>
      </c>
      <c r="AJ117" s="13">
        <v>0</v>
      </c>
      <c r="AK117" s="13">
        <v>1</v>
      </c>
      <c r="AL117" s="13">
        <f t="shared" si="14"/>
        <v>1</v>
      </c>
      <c r="AM117" s="13">
        <v>0</v>
      </c>
      <c r="AN117" s="13">
        <v>0</v>
      </c>
      <c r="AO117" s="13">
        <v>0</v>
      </c>
      <c r="AP117" s="13">
        <v>0</v>
      </c>
      <c r="AQ117" s="13">
        <f t="shared" si="15"/>
        <v>0</v>
      </c>
      <c r="AR117" s="13" t="s">
        <v>59</v>
      </c>
      <c r="AS117" s="13" t="s">
        <v>89</v>
      </c>
      <c r="AT117" s="13" t="s">
        <v>61</v>
      </c>
      <c r="AU117" s="13">
        <v>7</v>
      </c>
      <c r="AV117" s="13">
        <v>0.61</v>
      </c>
      <c r="AW117" s="13">
        <v>0.17</v>
      </c>
      <c r="AX117" s="13">
        <v>0.49</v>
      </c>
      <c r="AY117" s="16">
        <v>1</v>
      </c>
      <c r="AZ117" s="16">
        <v>1</v>
      </c>
      <c r="BA117" s="16">
        <v>0.95120000000000005</v>
      </c>
      <c r="BB117" s="13" t="s">
        <v>183</v>
      </c>
      <c r="BC117" s="13" t="s">
        <v>63</v>
      </c>
    </row>
    <row r="118" spans="1:55" x14ac:dyDescent="0.25">
      <c r="A118" s="13" t="s">
        <v>54</v>
      </c>
      <c r="B118" s="13" t="s">
        <v>154</v>
      </c>
      <c r="C118" s="14" t="s">
        <v>75</v>
      </c>
      <c r="D118" s="15">
        <v>8</v>
      </c>
      <c r="E118" s="15" t="s">
        <v>325</v>
      </c>
      <c r="F118" s="13" t="s">
        <v>326</v>
      </c>
      <c r="G118" s="13">
        <v>44</v>
      </c>
      <c r="H118" s="13">
        <v>33</v>
      </c>
      <c r="I118" s="13">
        <v>0</v>
      </c>
      <c r="J118" s="13">
        <v>0</v>
      </c>
      <c r="K118" s="13">
        <f t="shared" si="10"/>
        <v>33</v>
      </c>
      <c r="L118" s="16">
        <f>K118/G118</f>
        <v>0.75</v>
      </c>
      <c r="M118" s="14">
        <v>1.64</v>
      </c>
      <c r="N118" s="13">
        <v>4</v>
      </c>
      <c r="O118" s="13">
        <v>0</v>
      </c>
      <c r="P118" s="13">
        <f t="shared" si="11"/>
        <v>4</v>
      </c>
      <c r="Q118" s="16">
        <v>0.93330000000000002</v>
      </c>
      <c r="R118" s="17">
        <f t="shared" si="12"/>
        <v>3.7332000000000001</v>
      </c>
      <c r="S118" s="13">
        <v>3</v>
      </c>
      <c r="T118" s="13">
        <v>0</v>
      </c>
      <c r="U118" s="13">
        <v>0</v>
      </c>
      <c r="V118" s="17">
        <f t="shared" si="13"/>
        <v>2.7999000000000001</v>
      </c>
      <c r="W118" s="13">
        <v>2</v>
      </c>
      <c r="X118" s="13">
        <v>0</v>
      </c>
      <c r="Y118" s="13">
        <v>0</v>
      </c>
      <c r="Z118" s="17">
        <v>1.2264135</v>
      </c>
      <c r="AA118" s="16">
        <f>(K118+R118+V118-W118-X118-Y118-Z118)/G118</f>
        <v>0.8251519659090909</v>
      </c>
      <c r="AB118" s="13">
        <f t="shared" si="16"/>
        <v>0</v>
      </c>
      <c r="AC118" s="13">
        <f>IF(((G118-K118-R118-V118+W118+X118+Y118+Z118)/Q118)&gt;0,ROUNDUP(((G118-K118-R118-V118+W118+X118+Y118+Z118)/Q118),0),0)</f>
        <v>9</v>
      </c>
      <c r="AD118" s="13">
        <f>IF(((1+G118-K118-R118-V118+W118+X118+Y118+Z118)/Q118)&gt;0,ROUNDUP(((1+G118-K118-R118-V118+W118+X118+Y118+Z118)/Q118),0),0)</f>
        <v>10</v>
      </c>
      <c r="AE118" s="16">
        <f>1/G118</f>
        <v>2.2727272727272728E-2</v>
      </c>
      <c r="AF118" s="16">
        <f>P118/(K118+P118)</f>
        <v>0.10810810810810811</v>
      </c>
      <c r="AG118" s="13">
        <v>0</v>
      </c>
      <c r="AH118" s="13">
        <v>3</v>
      </c>
      <c r="AI118" s="13">
        <v>0</v>
      </c>
      <c r="AJ118" s="13">
        <v>0</v>
      </c>
      <c r="AK118" s="13">
        <v>0</v>
      </c>
      <c r="AL118" s="13">
        <f t="shared" si="14"/>
        <v>3</v>
      </c>
      <c r="AM118" s="13">
        <v>1</v>
      </c>
      <c r="AN118" s="13">
        <v>0</v>
      </c>
      <c r="AO118" s="13">
        <v>0</v>
      </c>
      <c r="AP118" s="13">
        <v>0</v>
      </c>
      <c r="AQ118" s="13">
        <f t="shared" si="15"/>
        <v>1</v>
      </c>
      <c r="AR118" s="13" t="s">
        <v>59</v>
      </c>
      <c r="AS118" s="13" t="s">
        <v>60</v>
      </c>
      <c r="AT118" s="13" t="s">
        <v>61</v>
      </c>
      <c r="AU118" s="13">
        <v>3</v>
      </c>
      <c r="AV118" s="13">
        <v>2.5</v>
      </c>
      <c r="AW118" s="13">
        <v>1.78</v>
      </c>
      <c r="AX118" s="13">
        <v>1.99</v>
      </c>
      <c r="AY118" s="16">
        <v>0.71660000000000001</v>
      </c>
      <c r="AZ118" s="16">
        <v>0.76319999999999999</v>
      </c>
      <c r="BA118" s="16">
        <v>0.74929999999999997</v>
      </c>
      <c r="BB118" s="13" t="s">
        <v>90</v>
      </c>
      <c r="BC118" s="13" t="s">
        <v>63</v>
      </c>
    </row>
    <row r="119" spans="1:55" x14ac:dyDescent="0.25">
      <c r="A119" s="13" t="s">
        <v>80</v>
      </c>
      <c r="B119" s="13" t="s">
        <v>115</v>
      </c>
      <c r="C119" s="14" t="s">
        <v>91</v>
      </c>
      <c r="D119" s="15">
        <v>9</v>
      </c>
      <c r="E119" s="15" t="s">
        <v>327</v>
      </c>
      <c r="F119" s="13" t="s">
        <v>328</v>
      </c>
      <c r="G119" s="13">
        <v>30</v>
      </c>
      <c r="H119" s="13">
        <v>16</v>
      </c>
      <c r="I119" s="13">
        <v>0</v>
      </c>
      <c r="J119" s="13">
        <v>0</v>
      </c>
      <c r="K119" s="13">
        <f t="shared" si="10"/>
        <v>16</v>
      </c>
      <c r="L119" s="16">
        <f>K119/G119</f>
        <v>0.53333333333333333</v>
      </c>
      <c r="M119" s="14">
        <v>0.81</v>
      </c>
      <c r="N119" s="13">
        <v>2</v>
      </c>
      <c r="O119" s="13">
        <v>0</v>
      </c>
      <c r="P119" s="13">
        <f t="shared" si="11"/>
        <v>2</v>
      </c>
      <c r="Q119" s="16">
        <v>0.88</v>
      </c>
      <c r="R119" s="17">
        <f t="shared" si="12"/>
        <v>1.76</v>
      </c>
      <c r="S119" s="13">
        <v>1</v>
      </c>
      <c r="T119" s="13">
        <v>0</v>
      </c>
      <c r="U119" s="13">
        <v>0</v>
      </c>
      <c r="V119" s="17">
        <f t="shared" si="13"/>
        <v>0.88</v>
      </c>
      <c r="W119" s="13">
        <v>0</v>
      </c>
      <c r="X119" s="13">
        <v>0</v>
      </c>
      <c r="Y119" s="13">
        <v>0</v>
      </c>
      <c r="Z119" s="17">
        <v>0.96212489999999995</v>
      </c>
      <c r="AA119" s="16">
        <f>(K119+R119+V119-W119-X119-Y119-Z119)/G119</f>
        <v>0.58926250333333341</v>
      </c>
      <c r="AB119" s="13">
        <f t="shared" si="16"/>
        <v>8</v>
      </c>
      <c r="AC119" s="13">
        <f>IF(((G119-K119-R119-V119+W119+X119+Y119+Z119)/Q119)&gt;0,ROUNDUP(((G119-K119-R119-V119+W119+X119+Y119+Z119)/Q119),0),0)</f>
        <v>15</v>
      </c>
      <c r="AD119" s="13">
        <f>IF(((1+G119-K119-R119-V119+W119+X119+Y119+Z119)/Q119)&gt;0,ROUNDUP(((1+G119-K119-R119-V119+W119+X119+Y119+Z119)/Q119),0),0)</f>
        <v>16</v>
      </c>
      <c r="AE119" s="16">
        <f>1/G119</f>
        <v>3.3333333333333333E-2</v>
      </c>
      <c r="AF119" s="16">
        <f>P119/(K119+P119)</f>
        <v>0.1111111111111111</v>
      </c>
      <c r="AG119" s="13">
        <v>0</v>
      </c>
      <c r="AH119" s="13">
        <v>0</v>
      </c>
      <c r="AI119" s="13">
        <v>0</v>
      </c>
      <c r="AJ119" s="13">
        <v>0</v>
      </c>
      <c r="AK119" s="13">
        <v>1</v>
      </c>
      <c r="AL119" s="13">
        <f t="shared" si="14"/>
        <v>1</v>
      </c>
      <c r="AM119" s="13">
        <v>0</v>
      </c>
      <c r="AN119" s="13">
        <v>0</v>
      </c>
      <c r="AO119" s="13">
        <v>1</v>
      </c>
      <c r="AP119" s="13">
        <v>0</v>
      </c>
      <c r="AQ119" s="13">
        <f t="shared" si="15"/>
        <v>1</v>
      </c>
      <c r="AR119" s="13" t="s">
        <v>59</v>
      </c>
      <c r="AS119" s="13" t="s">
        <v>110</v>
      </c>
      <c r="AT119" s="13" t="s">
        <v>61</v>
      </c>
      <c r="AU119" s="13">
        <v>7</v>
      </c>
      <c r="AV119" s="13">
        <v>1.64</v>
      </c>
      <c r="AW119" s="13">
        <v>0.69</v>
      </c>
      <c r="AX119" s="13">
        <v>1.23</v>
      </c>
      <c r="AY119" s="16">
        <v>0.83330000000000004</v>
      </c>
      <c r="AZ119" s="16">
        <v>0.9</v>
      </c>
      <c r="BA119" s="16">
        <v>0.8508</v>
      </c>
      <c r="BB119" s="13" t="s">
        <v>256</v>
      </c>
      <c r="BC119" s="13" t="s">
        <v>63</v>
      </c>
    </row>
    <row r="120" spans="1:55" x14ac:dyDescent="0.25">
      <c r="A120" s="13" t="s">
        <v>80</v>
      </c>
      <c r="B120" s="13" t="s">
        <v>81</v>
      </c>
      <c r="C120" s="14" t="s">
        <v>75</v>
      </c>
      <c r="D120" s="15">
        <v>6</v>
      </c>
      <c r="E120" s="15" t="s">
        <v>329</v>
      </c>
      <c r="F120" s="13" t="s">
        <v>330</v>
      </c>
      <c r="G120" s="13">
        <v>28</v>
      </c>
      <c r="H120" s="13">
        <v>18</v>
      </c>
      <c r="I120" s="13">
        <v>1</v>
      </c>
      <c r="J120" s="13">
        <v>0</v>
      </c>
      <c r="K120" s="13">
        <f t="shared" si="10"/>
        <v>17</v>
      </c>
      <c r="L120" s="16">
        <f>K120/G120</f>
        <v>0.6071428571428571</v>
      </c>
      <c r="M120" s="14">
        <v>2.0299999999999998</v>
      </c>
      <c r="N120" s="13">
        <v>6</v>
      </c>
      <c r="O120" s="13">
        <v>0</v>
      </c>
      <c r="P120" s="13">
        <f t="shared" si="11"/>
        <v>6</v>
      </c>
      <c r="Q120" s="16">
        <v>0.67349999999999999</v>
      </c>
      <c r="R120" s="17">
        <f t="shared" si="12"/>
        <v>4.0410000000000004</v>
      </c>
      <c r="S120" s="13">
        <v>0</v>
      </c>
      <c r="T120" s="13">
        <v>1</v>
      </c>
      <c r="U120" s="13">
        <v>1</v>
      </c>
      <c r="V120" s="17">
        <f t="shared" si="13"/>
        <v>1.6735</v>
      </c>
      <c r="W120" s="13">
        <v>1</v>
      </c>
      <c r="X120" s="13">
        <v>0</v>
      </c>
      <c r="Y120" s="13">
        <v>0</v>
      </c>
      <c r="Z120" s="17">
        <v>1.7408074</v>
      </c>
      <c r="AA120" s="16">
        <f>(K120+R120+V120-W120-X120-Y120-Z120)/G120</f>
        <v>0.71334616428571429</v>
      </c>
      <c r="AB120" s="13">
        <f t="shared" si="16"/>
        <v>4</v>
      </c>
      <c r="AC120" s="13">
        <f>IF(((G120-K120-R120-V120+W120+X120+Y120+Z120)/Q120)&gt;0,ROUNDUP(((G120-K120-R120-V120+W120+X120+Y120+Z120)/Q120),0),0)</f>
        <v>12</v>
      </c>
      <c r="AD120" s="13">
        <f>IF(((1+G120-K120-R120-V120+W120+X120+Y120+Z120)/Q120)&gt;0,ROUNDUP(((1+G120-K120-R120-V120+W120+X120+Y120+Z120)/Q120),0),0)</f>
        <v>14</v>
      </c>
      <c r="AE120" s="16">
        <f>1/G120</f>
        <v>3.5714285714285712E-2</v>
      </c>
      <c r="AF120" s="16">
        <f>P120/(K120+P120)</f>
        <v>0.2608695652173913</v>
      </c>
      <c r="AG120" s="13">
        <v>0</v>
      </c>
      <c r="AH120" s="13">
        <v>3</v>
      </c>
      <c r="AI120" s="13">
        <v>0</v>
      </c>
      <c r="AJ120" s="13">
        <v>1</v>
      </c>
      <c r="AK120" s="13">
        <v>0</v>
      </c>
      <c r="AL120" s="13">
        <f t="shared" si="14"/>
        <v>4</v>
      </c>
      <c r="AM120" s="13">
        <v>1</v>
      </c>
      <c r="AN120" s="13">
        <v>0</v>
      </c>
      <c r="AO120" s="13">
        <v>1</v>
      </c>
      <c r="AP120" s="13">
        <v>0</v>
      </c>
      <c r="AQ120" s="13">
        <f t="shared" si="15"/>
        <v>2</v>
      </c>
      <c r="AR120" s="13" t="s">
        <v>59</v>
      </c>
      <c r="AS120" s="13" t="s">
        <v>84</v>
      </c>
      <c r="AT120" s="13" t="s">
        <v>61</v>
      </c>
      <c r="AU120" s="13">
        <v>3</v>
      </c>
      <c r="AV120" s="13">
        <v>2.14</v>
      </c>
      <c r="AW120" s="13">
        <v>0.93</v>
      </c>
      <c r="AX120" s="13">
        <v>1.77</v>
      </c>
      <c r="AY120" s="16">
        <v>0.69769999999999999</v>
      </c>
      <c r="AZ120" s="16">
        <v>0.85029999999999994</v>
      </c>
      <c r="BA120" s="16">
        <v>0.76239999999999997</v>
      </c>
      <c r="BB120" s="13" t="s">
        <v>85</v>
      </c>
      <c r="BC120" s="13" t="s">
        <v>63</v>
      </c>
    </row>
    <row r="121" spans="1:55" x14ac:dyDescent="0.25">
      <c r="A121" s="13" t="s">
        <v>80</v>
      </c>
      <c r="B121" s="13" t="s">
        <v>141</v>
      </c>
      <c r="C121" s="14" t="s">
        <v>75</v>
      </c>
      <c r="D121" s="15">
        <v>7</v>
      </c>
      <c r="E121" s="15" t="s">
        <v>331</v>
      </c>
      <c r="F121" s="13" t="s">
        <v>332</v>
      </c>
      <c r="G121" s="13">
        <v>22</v>
      </c>
      <c r="H121" s="13">
        <v>14</v>
      </c>
      <c r="I121" s="13">
        <v>0</v>
      </c>
      <c r="J121" s="13">
        <v>0</v>
      </c>
      <c r="K121" s="13">
        <f t="shared" si="10"/>
        <v>14</v>
      </c>
      <c r="L121" s="16">
        <f>K121/G121</f>
        <v>0.63636363636363635</v>
      </c>
      <c r="M121" s="14">
        <v>1.8</v>
      </c>
      <c r="N121" s="13">
        <v>6</v>
      </c>
      <c r="O121" s="13">
        <v>0</v>
      </c>
      <c r="P121" s="13">
        <f t="shared" si="11"/>
        <v>6</v>
      </c>
      <c r="Q121" s="16">
        <v>0.875</v>
      </c>
      <c r="R121" s="17">
        <f t="shared" si="12"/>
        <v>5.25</v>
      </c>
      <c r="S121" s="13">
        <v>0</v>
      </c>
      <c r="T121" s="13">
        <v>0</v>
      </c>
      <c r="U121" s="13">
        <v>0</v>
      </c>
      <c r="V121" s="17">
        <f t="shared" si="13"/>
        <v>0</v>
      </c>
      <c r="W121" s="13">
        <v>1</v>
      </c>
      <c r="X121" s="13">
        <v>0</v>
      </c>
      <c r="Y121" s="13">
        <v>0</v>
      </c>
      <c r="Z121" s="17">
        <v>0.95503479999999996</v>
      </c>
      <c r="AA121" s="16">
        <f>(K121+R121+V121-W121-X121-Y121-Z121)/G121</f>
        <v>0.78613478181818186</v>
      </c>
      <c r="AB121" s="13">
        <f t="shared" si="16"/>
        <v>1</v>
      </c>
      <c r="AC121" s="13">
        <f>IF(((G121-K121-R121-V121+W121+X121+Y121+Z121)/Q121)&gt;0,ROUNDUP(((G121-K121-R121-V121+W121+X121+Y121+Z121)/Q121),0),0)</f>
        <v>6</v>
      </c>
      <c r="AD121" s="13">
        <f>IF(((1+G121-K121-R121-V121+W121+X121+Y121+Z121)/Q121)&gt;0,ROUNDUP(((1+G121-K121-R121-V121+W121+X121+Y121+Z121)/Q121),0),0)</f>
        <v>7</v>
      </c>
      <c r="AE121" s="16">
        <f>1/G121</f>
        <v>4.5454545454545456E-2</v>
      </c>
      <c r="AF121" s="16">
        <f>P121/(K121+P121)</f>
        <v>0.3</v>
      </c>
      <c r="AG121" s="13">
        <v>0</v>
      </c>
      <c r="AH121" s="13">
        <v>1</v>
      </c>
      <c r="AI121" s="13">
        <v>0</v>
      </c>
      <c r="AJ121" s="13">
        <v>4</v>
      </c>
      <c r="AK121" s="13">
        <v>1</v>
      </c>
      <c r="AL121" s="13">
        <f t="shared" si="14"/>
        <v>6</v>
      </c>
      <c r="AM121" s="13">
        <v>0</v>
      </c>
      <c r="AN121" s="13">
        <v>0</v>
      </c>
      <c r="AO121" s="13">
        <v>0</v>
      </c>
      <c r="AP121" s="13">
        <v>0</v>
      </c>
      <c r="AQ121" s="13">
        <f t="shared" si="15"/>
        <v>0</v>
      </c>
      <c r="AR121" s="13" t="s">
        <v>59</v>
      </c>
      <c r="AS121" s="13" t="s">
        <v>68</v>
      </c>
      <c r="AT121" s="13" t="s">
        <v>61</v>
      </c>
      <c r="AU121" s="13">
        <v>3</v>
      </c>
      <c r="AV121" s="13">
        <v>1.87</v>
      </c>
      <c r="AW121" s="13">
        <v>1.04</v>
      </c>
      <c r="AX121" s="13">
        <v>1.68</v>
      </c>
      <c r="AY121" s="16">
        <v>0.85189999999999999</v>
      </c>
      <c r="AZ121" s="16">
        <v>0.83960000000000001</v>
      </c>
      <c r="BA121" s="16">
        <v>0.78220000000000001</v>
      </c>
      <c r="BB121" s="13" t="s">
        <v>79</v>
      </c>
      <c r="BC121" s="13" t="s">
        <v>63</v>
      </c>
    </row>
    <row r="122" spans="1:55" x14ac:dyDescent="0.25">
      <c r="A122" s="13" t="s">
        <v>80</v>
      </c>
      <c r="B122" s="13" t="s">
        <v>115</v>
      </c>
      <c r="C122" s="14" t="s">
        <v>75</v>
      </c>
      <c r="D122" s="15">
        <v>6</v>
      </c>
      <c r="E122" s="15" t="s">
        <v>333</v>
      </c>
      <c r="F122" s="13" t="s">
        <v>334</v>
      </c>
      <c r="G122" s="13">
        <v>26</v>
      </c>
      <c r="H122" s="13">
        <v>19</v>
      </c>
      <c r="I122" s="13">
        <v>0</v>
      </c>
      <c r="J122" s="13">
        <v>0</v>
      </c>
      <c r="K122" s="13">
        <f t="shared" si="10"/>
        <v>19</v>
      </c>
      <c r="L122" s="16">
        <f>K122/G122</f>
        <v>0.73076923076923073</v>
      </c>
      <c r="M122" s="14">
        <v>0.83</v>
      </c>
      <c r="N122" s="13">
        <v>2</v>
      </c>
      <c r="O122" s="13">
        <v>0</v>
      </c>
      <c r="P122" s="13">
        <f t="shared" si="11"/>
        <v>2</v>
      </c>
      <c r="Q122" s="16">
        <v>0.90910000000000002</v>
      </c>
      <c r="R122" s="17">
        <f t="shared" si="12"/>
        <v>1.8182</v>
      </c>
      <c r="S122" s="13">
        <v>0</v>
      </c>
      <c r="T122" s="13">
        <v>0</v>
      </c>
      <c r="U122" s="13">
        <v>0</v>
      </c>
      <c r="V122" s="17">
        <f t="shared" si="13"/>
        <v>0</v>
      </c>
      <c r="W122" s="13">
        <v>0</v>
      </c>
      <c r="X122" s="13">
        <v>0</v>
      </c>
      <c r="Y122" s="13">
        <v>0</v>
      </c>
      <c r="Z122" s="17">
        <v>0.67007559999999999</v>
      </c>
      <c r="AA122" s="16">
        <f>(K122+R122+V122-W122-X122-Y122-Z122)/G122</f>
        <v>0.7749278615384616</v>
      </c>
      <c r="AB122" s="13">
        <f t="shared" si="16"/>
        <v>1</v>
      </c>
      <c r="AC122" s="13">
        <f>IF(((G122-K122-R122-V122+W122+X122+Y122+Z122)/Q122)&gt;0,ROUNDUP(((G122-K122-R122-V122+W122+X122+Y122+Z122)/Q122),0),0)</f>
        <v>7</v>
      </c>
      <c r="AD122" s="13">
        <f>IF(((1+G122-K122-R122-V122+W122+X122+Y122+Z122)/Q122)&gt;0,ROUNDUP(((1+G122-K122-R122-V122+W122+X122+Y122+Z122)/Q122),0),0)</f>
        <v>8</v>
      </c>
      <c r="AE122" s="16">
        <f>1/G122</f>
        <v>3.8461538461538464E-2</v>
      </c>
      <c r="AF122" s="16">
        <f>P122/(K122+P122)</f>
        <v>9.5238095238095233E-2</v>
      </c>
      <c r="AG122" s="13">
        <v>0</v>
      </c>
      <c r="AH122" s="13">
        <v>2</v>
      </c>
      <c r="AI122" s="13">
        <v>0</v>
      </c>
      <c r="AJ122" s="13">
        <v>0</v>
      </c>
      <c r="AK122" s="13">
        <v>0</v>
      </c>
      <c r="AL122" s="13">
        <f t="shared" si="14"/>
        <v>2</v>
      </c>
      <c r="AM122" s="13">
        <v>0</v>
      </c>
      <c r="AN122" s="13">
        <v>0</v>
      </c>
      <c r="AO122" s="13">
        <v>0</v>
      </c>
      <c r="AP122" s="13">
        <v>0</v>
      </c>
      <c r="AQ122" s="13">
        <f t="shared" si="15"/>
        <v>0</v>
      </c>
      <c r="AR122" s="13" t="s">
        <v>59</v>
      </c>
      <c r="AS122" s="13" t="s">
        <v>110</v>
      </c>
      <c r="AT122" s="13" t="s">
        <v>61</v>
      </c>
      <c r="AU122" s="13">
        <v>3</v>
      </c>
      <c r="AV122" s="13">
        <v>1.06</v>
      </c>
      <c r="AW122" s="13">
        <v>0.6</v>
      </c>
      <c r="AX122" s="13">
        <v>1.77</v>
      </c>
      <c r="AY122" s="16">
        <v>0.83330000000000004</v>
      </c>
      <c r="AZ122" s="16">
        <v>1</v>
      </c>
      <c r="BA122" s="16">
        <v>0.76239999999999997</v>
      </c>
      <c r="BB122" s="13" t="s">
        <v>85</v>
      </c>
      <c r="BC122" s="13" t="s">
        <v>63</v>
      </c>
    </row>
    <row r="123" spans="1:55" x14ac:dyDescent="0.25">
      <c r="A123" s="13" t="s">
        <v>80</v>
      </c>
      <c r="B123" s="13" t="s">
        <v>132</v>
      </c>
      <c r="C123" s="14" t="s">
        <v>91</v>
      </c>
      <c r="D123" s="15">
        <v>5</v>
      </c>
      <c r="E123" s="15" t="s">
        <v>335</v>
      </c>
      <c r="F123" s="13" t="s">
        <v>336</v>
      </c>
      <c r="G123" s="13">
        <v>14</v>
      </c>
      <c r="H123" s="13">
        <v>12</v>
      </c>
      <c r="I123" s="13">
        <v>0</v>
      </c>
      <c r="J123" s="13">
        <v>0</v>
      </c>
      <c r="K123" s="13">
        <f t="shared" si="10"/>
        <v>12</v>
      </c>
      <c r="L123" s="16">
        <f>K123/G123</f>
        <v>0.8571428571428571</v>
      </c>
      <c r="M123" s="14">
        <v>0.78</v>
      </c>
      <c r="N123" s="13">
        <v>2</v>
      </c>
      <c r="O123" s="13">
        <v>0</v>
      </c>
      <c r="P123" s="13">
        <f t="shared" si="11"/>
        <v>2</v>
      </c>
      <c r="Q123" s="16">
        <v>0.81820000000000004</v>
      </c>
      <c r="R123" s="17">
        <f t="shared" si="12"/>
        <v>1.6364000000000001</v>
      </c>
      <c r="S123" s="13">
        <v>0</v>
      </c>
      <c r="T123" s="13">
        <v>0</v>
      </c>
      <c r="U123" s="13">
        <v>0</v>
      </c>
      <c r="V123" s="17">
        <f t="shared" si="13"/>
        <v>0</v>
      </c>
      <c r="W123" s="13">
        <v>0</v>
      </c>
      <c r="X123" s="13">
        <v>0</v>
      </c>
      <c r="Y123" s="13">
        <v>0</v>
      </c>
      <c r="Z123" s="17">
        <v>1</v>
      </c>
      <c r="AA123" s="16">
        <f>(K123+R123+V123-W123-X123-Y123-Z123)/G123</f>
        <v>0.90259999999999996</v>
      </c>
      <c r="AB123" s="13">
        <f t="shared" si="16"/>
        <v>0</v>
      </c>
      <c r="AC123" s="13">
        <f>IF(((G123-K123-R123-V123+W123+X123+Y123+Z123)/Q123)&gt;0,ROUNDUP(((G123-K123-R123-V123+W123+X123+Y123+Z123)/Q123),0),0)</f>
        <v>2</v>
      </c>
      <c r="AD123" s="13">
        <f>IF(((1+G123-K123-R123-V123+W123+X123+Y123+Z123)/Q123)&gt;0,ROUNDUP(((1+G123-K123-R123-V123+W123+X123+Y123+Z123)/Q123),0),0)</f>
        <v>3</v>
      </c>
      <c r="AE123" s="16">
        <f>1/G123</f>
        <v>7.1428571428571425E-2</v>
      </c>
      <c r="AF123" s="16">
        <f>P123/(K123+P123)</f>
        <v>0.14285714285714285</v>
      </c>
      <c r="AG123" s="13">
        <v>0</v>
      </c>
      <c r="AH123" s="13">
        <v>1</v>
      </c>
      <c r="AI123" s="13">
        <v>0</v>
      </c>
      <c r="AJ123" s="13">
        <v>0</v>
      </c>
      <c r="AK123" s="13">
        <v>1</v>
      </c>
      <c r="AL123" s="13">
        <f t="shared" si="14"/>
        <v>2</v>
      </c>
      <c r="AM123" s="13">
        <v>0</v>
      </c>
      <c r="AN123" s="13">
        <v>0</v>
      </c>
      <c r="AO123" s="13">
        <v>0</v>
      </c>
      <c r="AP123" s="13">
        <v>0</v>
      </c>
      <c r="AQ123" s="13">
        <f t="shared" si="15"/>
        <v>0</v>
      </c>
      <c r="AR123" s="13" t="s">
        <v>59</v>
      </c>
      <c r="AS123" s="13" t="s">
        <v>110</v>
      </c>
      <c r="AT123" s="13" t="s">
        <v>61</v>
      </c>
      <c r="AU123" s="13">
        <v>7</v>
      </c>
      <c r="AV123" s="13">
        <v>0.83</v>
      </c>
      <c r="AW123" s="13">
        <v>0.38</v>
      </c>
      <c r="AX123" s="13">
        <v>0.77</v>
      </c>
      <c r="AY123" s="16">
        <v>0.8</v>
      </c>
      <c r="AZ123" s="16">
        <v>0.89149999999999996</v>
      </c>
      <c r="BA123" s="16">
        <v>0.87470000000000003</v>
      </c>
      <c r="BB123" s="13" t="s">
        <v>94</v>
      </c>
      <c r="BC123" s="13" t="s">
        <v>63</v>
      </c>
    </row>
    <row r="124" spans="1:55" x14ac:dyDescent="0.25">
      <c r="A124" s="13" t="s">
        <v>64</v>
      </c>
      <c r="B124" s="13" t="s">
        <v>65</v>
      </c>
      <c r="C124" s="14" t="s">
        <v>75</v>
      </c>
      <c r="D124" s="15">
        <v>7</v>
      </c>
      <c r="E124" s="15" t="s">
        <v>337</v>
      </c>
      <c r="F124" s="13" t="s">
        <v>338</v>
      </c>
      <c r="G124" s="13">
        <v>28</v>
      </c>
      <c r="H124" s="13">
        <v>19</v>
      </c>
      <c r="I124" s="13">
        <v>0</v>
      </c>
      <c r="J124" s="13">
        <v>0</v>
      </c>
      <c r="K124" s="13">
        <f t="shared" si="10"/>
        <v>19</v>
      </c>
      <c r="L124" s="16">
        <f>K124/G124</f>
        <v>0.6785714285714286</v>
      </c>
      <c r="M124" s="14">
        <v>1.99</v>
      </c>
      <c r="N124" s="13">
        <v>13</v>
      </c>
      <c r="O124" s="13">
        <v>0</v>
      </c>
      <c r="P124" s="13">
        <f t="shared" si="11"/>
        <v>13</v>
      </c>
      <c r="Q124" s="16">
        <v>0.72729999999999995</v>
      </c>
      <c r="R124" s="17">
        <f t="shared" si="12"/>
        <v>9.4548999999999985</v>
      </c>
      <c r="S124" s="13">
        <v>0</v>
      </c>
      <c r="T124" s="13">
        <v>0</v>
      </c>
      <c r="U124" s="13">
        <v>0</v>
      </c>
      <c r="V124" s="17">
        <f t="shared" si="13"/>
        <v>0</v>
      </c>
      <c r="W124" s="13">
        <v>0</v>
      </c>
      <c r="X124" s="13">
        <v>0</v>
      </c>
      <c r="Y124" s="13">
        <v>0</v>
      </c>
      <c r="Z124" s="17">
        <v>1.2533745000000001</v>
      </c>
      <c r="AA124" s="16">
        <f>(K124+R124+V124-W124-X124-Y124-Z124)/G124</f>
        <v>0.9714830535714285</v>
      </c>
      <c r="AB124" s="13">
        <f t="shared" si="16"/>
        <v>0</v>
      </c>
      <c r="AC124" s="13">
        <f>IF(((G124-K124-R124-V124+W124+X124+Y124+Z124)/Q124)&gt;0,ROUNDUP(((G124-K124-R124-V124+W124+X124+Y124+Z124)/Q124),0),0)</f>
        <v>2</v>
      </c>
      <c r="AD124" s="13">
        <f>IF(((1+G124-K124-R124-V124+W124+X124+Y124+Z124)/Q124)&gt;0,ROUNDUP(((1+G124-K124-R124-V124+W124+X124+Y124+Z124)/Q124),0),0)</f>
        <v>3</v>
      </c>
      <c r="AE124" s="16">
        <f>1/G124</f>
        <v>3.5714285714285712E-2</v>
      </c>
      <c r="AF124" s="16">
        <f>P124/(K124+P124)</f>
        <v>0.40625</v>
      </c>
      <c r="AG124" s="13">
        <v>0</v>
      </c>
      <c r="AH124" s="13">
        <v>6</v>
      </c>
      <c r="AI124" s="13">
        <v>0</v>
      </c>
      <c r="AJ124" s="13">
        <v>4</v>
      </c>
      <c r="AK124" s="13">
        <v>1</v>
      </c>
      <c r="AL124" s="13">
        <f t="shared" si="14"/>
        <v>11</v>
      </c>
      <c r="AM124" s="13">
        <v>1</v>
      </c>
      <c r="AN124" s="13">
        <v>0</v>
      </c>
      <c r="AO124" s="13">
        <v>1</v>
      </c>
      <c r="AP124" s="13">
        <v>0</v>
      </c>
      <c r="AQ124" s="13">
        <f t="shared" si="15"/>
        <v>2</v>
      </c>
      <c r="AR124" s="13" t="s">
        <v>59</v>
      </c>
      <c r="AS124" s="13" t="s">
        <v>68</v>
      </c>
      <c r="AT124" s="13" t="s">
        <v>61</v>
      </c>
      <c r="AU124" s="13">
        <v>3</v>
      </c>
      <c r="AV124" s="13">
        <v>2.42</v>
      </c>
      <c r="AW124" s="13">
        <v>1.2</v>
      </c>
      <c r="AX124" s="13">
        <v>1.68</v>
      </c>
      <c r="AY124" s="16">
        <v>0.72219999999999995</v>
      </c>
      <c r="AZ124" s="16">
        <v>0.73680000000000001</v>
      </c>
      <c r="BA124" s="16">
        <v>0.78220000000000001</v>
      </c>
      <c r="BB124" s="13" t="s">
        <v>79</v>
      </c>
      <c r="BC124" s="13" t="s">
        <v>63</v>
      </c>
    </row>
    <row r="125" spans="1:55" x14ac:dyDescent="0.25">
      <c r="A125" s="13" t="s">
        <v>64</v>
      </c>
      <c r="B125" s="13" t="s">
        <v>65</v>
      </c>
      <c r="C125" s="14" t="s">
        <v>75</v>
      </c>
      <c r="D125" s="15">
        <v>7</v>
      </c>
      <c r="E125" s="15" t="s">
        <v>339</v>
      </c>
      <c r="F125" s="13" t="s">
        <v>340</v>
      </c>
      <c r="G125" s="13">
        <v>24</v>
      </c>
      <c r="H125" s="13">
        <v>16</v>
      </c>
      <c r="I125" s="13">
        <v>0</v>
      </c>
      <c r="J125" s="13">
        <v>0</v>
      </c>
      <c r="K125" s="13">
        <f t="shared" si="10"/>
        <v>16</v>
      </c>
      <c r="L125" s="16">
        <f>K125/G125</f>
        <v>0.66666666666666663</v>
      </c>
      <c r="M125" s="14">
        <v>1.67</v>
      </c>
      <c r="N125" s="13">
        <v>10</v>
      </c>
      <c r="O125" s="13">
        <v>0</v>
      </c>
      <c r="P125" s="13">
        <f t="shared" si="11"/>
        <v>10</v>
      </c>
      <c r="Q125" s="16">
        <v>0.77080000000000004</v>
      </c>
      <c r="R125" s="17">
        <f t="shared" si="12"/>
        <v>7.7080000000000002</v>
      </c>
      <c r="S125" s="13">
        <v>0</v>
      </c>
      <c r="T125" s="13">
        <v>0</v>
      </c>
      <c r="U125" s="13">
        <v>0</v>
      </c>
      <c r="V125" s="17">
        <f t="shared" si="13"/>
        <v>0</v>
      </c>
      <c r="W125" s="13">
        <v>0</v>
      </c>
      <c r="X125" s="13">
        <v>0</v>
      </c>
      <c r="Y125" s="13">
        <v>0</v>
      </c>
      <c r="Z125" s="17">
        <v>1.2671357999999999</v>
      </c>
      <c r="AA125" s="16">
        <f>(K125+R125+V125-W125-X125-Y125-Z125)/G125</f>
        <v>0.93503600833333333</v>
      </c>
      <c r="AB125" s="13">
        <f t="shared" si="16"/>
        <v>0</v>
      </c>
      <c r="AC125" s="13">
        <f>IF(((G125-K125-R125-V125+W125+X125+Y125+Z125)/Q125)&gt;0,ROUNDUP(((G125-K125-R125-V125+W125+X125+Y125+Z125)/Q125),0),0)</f>
        <v>3</v>
      </c>
      <c r="AD125" s="13">
        <f>IF(((1+G125-K125-R125-V125+W125+X125+Y125+Z125)/Q125)&gt;0,ROUNDUP(((1+G125-K125-R125-V125+W125+X125+Y125+Z125)/Q125),0),0)</f>
        <v>4</v>
      </c>
      <c r="AE125" s="16">
        <f>1/G125</f>
        <v>4.1666666666666664E-2</v>
      </c>
      <c r="AF125" s="16">
        <f>P125/(K125+P125)</f>
        <v>0.38461538461538464</v>
      </c>
      <c r="AG125" s="13">
        <v>0</v>
      </c>
      <c r="AH125" s="13">
        <v>8</v>
      </c>
      <c r="AI125" s="13">
        <v>0</v>
      </c>
      <c r="AJ125" s="13">
        <v>1</v>
      </c>
      <c r="AK125" s="13">
        <v>0</v>
      </c>
      <c r="AL125" s="13">
        <f t="shared" si="14"/>
        <v>9</v>
      </c>
      <c r="AM125" s="13">
        <v>1</v>
      </c>
      <c r="AN125" s="13">
        <v>0</v>
      </c>
      <c r="AO125" s="13">
        <v>0</v>
      </c>
      <c r="AP125" s="13">
        <v>0</v>
      </c>
      <c r="AQ125" s="13">
        <f t="shared" si="15"/>
        <v>1</v>
      </c>
      <c r="AR125" s="13" t="s">
        <v>59</v>
      </c>
      <c r="AS125" s="13" t="s">
        <v>68</v>
      </c>
      <c r="AT125" s="13" t="s">
        <v>61</v>
      </c>
      <c r="AU125" s="13">
        <v>3</v>
      </c>
      <c r="AV125" s="13">
        <v>1.79</v>
      </c>
      <c r="AW125" s="13">
        <v>1.04</v>
      </c>
      <c r="AX125" s="13">
        <v>1.68</v>
      </c>
      <c r="AY125" s="16">
        <v>0.78949999999999998</v>
      </c>
      <c r="AZ125" s="16">
        <v>0.83960000000000001</v>
      </c>
      <c r="BA125" s="16">
        <v>0.78220000000000001</v>
      </c>
      <c r="BB125" s="13" t="s">
        <v>79</v>
      </c>
      <c r="BC125" s="13" t="s">
        <v>63</v>
      </c>
    </row>
    <row r="126" spans="1:55" x14ac:dyDescent="0.25">
      <c r="A126" s="13" t="s">
        <v>54</v>
      </c>
      <c r="B126" s="13" t="s">
        <v>166</v>
      </c>
      <c r="C126" s="14" t="s">
        <v>75</v>
      </c>
      <c r="D126" s="15">
        <v>5</v>
      </c>
      <c r="E126" s="15" t="s">
        <v>341</v>
      </c>
      <c r="F126" s="13" t="s">
        <v>342</v>
      </c>
      <c r="G126" s="13">
        <v>23</v>
      </c>
      <c r="H126" s="13">
        <v>14</v>
      </c>
      <c r="I126" s="13">
        <v>1</v>
      </c>
      <c r="J126" s="13">
        <v>0</v>
      </c>
      <c r="K126" s="13">
        <f t="shared" si="10"/>
        <v>13</v>
      </c>
      <c r="L126" s="16">
        <f>K126/G126</f>
        <v>0.56521739130434778</v>
      </c>
      <c r="M126" s="14">
        <v>1.88</v>
      </c>
      <c r="N126" s="13">
        <v>4</v>
      </c>
      <c r="O126" s="13">
        <v>0</v>
      </c>
      <c r="P126" s="13">
        <f t="shared" si="11"/>
        <v>4</v>
      </c>
      <c r="Q126" s="16">
        <v>0.71050000000000002</v>
      </c>
      <c r="R126" s="17">
        <f t="shared" si="12"/>
        <v>2.8420000000000001</v>
      </c>
      <c r="S126" s="13">
        <v>0</v>
      </c>
      <c r="T126" s="13">
        <v>0</v>
      </c>
      <c r="U126" s="13">
        <v>0</v>
      </c>
      <c r="V126" s="17">
        <f t="shared" si="13"/>
        <v>0</v>
      </c>
      <c r="W126" s="13">
        <v>0</v>
      </c>
      <c r="X126" s="13">
        <v>0</v>
      </c>
      <c r="Y126" s="13">
        <v>0</v>
      </c>
      <c r="Z126" s="17">
        <v>0.82205010000000001</v>
      </c>
      <c r="AA126" s="16">
        <f>(K126+R126+V126-W126-X126-Y126-Z126)/G126</f>
        <v>0.65304130000000005</v>
      </c>
      <c r="AB126" s="13">
        <f t="shared" si="16"/>
        <v>5</v>
      </c>
      <c r="AC126" s="13">
        <f>IF(((G126-K126-R126-V126+W126+X126+Y126+Z126)/Q126)&gt;0,ROUNDUP(((G126-K126-R126-V126+W126+X126+Y126+Z126)/Q126),0),0)</f>
        <v>12</v>
      </c>
      <c r="AD126" s="13">
        <f>IF(((1+G126-K126-R126-V126+W126+X126+Y126+Z126)/Q126)&gt;0,ROUNDUP(((1+G126-K126-R126-V126+W126+X126+Y126+Z126)/Q126),0),0)</f>
        <v>13</v>
      </c>
      <c r="AE126" s="16">
        <f>1/G126</f>
        <v>4.3478260869565216E-2</v>
      </c>
      <c r="AF126" s="16">
        <f>P126/(K126+P126)</f>
        <v>0.23529411764705882</v>
      </c>
      <c r="AG126" s="13">
        <v>0</v>
      </c>
      <c r="AH126" s="13">
        <v>1</v>
      </c>
      <c r="AI126" s="13">
        <v>0</v>
      </c>
      <c r="AJ126" s="13">
        <v>0</v>
      </c>
      <c r="AK126" s="13">
        <v>3</v>
      </c>
      <c r="AL126" s="13">
        <f t="shared" si="14"/>
        <v>4</v>
      </c>
      <c r="AM126" s="13">
        <v>0</v>
      </c>
      <c r="AN126" s="13">
        <v>0</v>
      </c>
      <c r="AO126" s="13">
        <v>0</v>
      </c>
      <c r="AP126" s="13">
        <v>0</v>
      </c>
      <c r="AQ126" s="13">
        <f t="shared" si="15"/>
        <v>0</v>
      </c>
      <c r="AR126" s="13" t="s">
        <v>59</v>
      </c>
      <c r="AS126" s="13" t="s">
        <v>60</v>
      </c>
      <c r="AT126" s="13" t="s">
        <v>61</v>
      </c>
      <c r="AU126" s="13">
        <v>3</v>
      </c>
      <c r="AV126" s="13">
        <v>1.88</v>
      </c>
      <c r="AW126" s="13">
        <v>0.56000000000000005</v>
      </c>
      <c r="AX126" s="13">
        <v>1.55</v>
      </c>
      <c r="AY126" s="16">
        <v>0.72970000000000002</v>
      </c>
      <c r="AZ126" s="16">
        <v>0.88460000000000005</v>
      </c>
      <c r="BA126" s="16">
        <v>0.82099999999999995</v>
      </c>
      <c r="BB126" s="13" t="s">
        <v>118</v>
      </c>
      <c r="BC126" s="13" t="s">
        <v>63</v>
      </c>
    </row>
    <row r="127" spans="1:55" x14ac:dyDescent="0.25">
      <c r="A127" s="13" t="s">
        <v>54</v>
      </c>
      <c r="B127" s="13" t="s">
        <v>343</v>
      </c>
      <c r="C127" s="14" t="s">
        <v>344</v>
      </c>
      <c r="D127" s="15">
        <v>11</v>
      </c>
      <c r="E127" s="15" t="s">
        <v>345</v>
      </c>
      <c r="F127" s="13" t="s">
        <v>346</v>
      </c>
      <c r="G127" s="13">
        <v>93</v>
      </c>
      <c r="H127" s="13">
        <v>70</v>
      </c>
      <c r="I127" s="13">
        <v>0</v>
      </c>
      <c r="J127" s="13">
        <v>1</v>
      </c>
      <c r="K127" s="13">
        <f t="shared" si="10"/>
        <v>69</v>
      </c>
      <c r="L127" s="16">
        <f>K127/G127</f>
        <v>0.74193548387096775</v>
      </c>
      <c r="M127" s="14">
        <v>2.95</v>
      </c>
      <c r="N127" s="13">
        <v>17</v>
      </c>
      <c r="O127" s="13">
        <v>0</v>
      </c>
      <c r="P127" s="13">
        <f t="shared" si="11"/>
        <v>17</v>
      </c>
      <c r="Q127" s="16">
        <v>0.68969999999999998</v>
      </c>
      <c r="R127" s="17">
        <f t="shared" si="12"/>
        <v>11.7249</v>
      </c>
      <c r="S127" s="13">
        <v>1</v>
      </c>
      <c r="T127" s="13">
        <v>1</v>
      </c>
      <c r="U127" s="13">
        <v>0</v>
      </c>
      <c r="V127" s="17">
        <f t="shared" si="13"/>
        <v>1.3794</v>
      </c>
      <c r="W127" s="13">
        <v>0</v>
      </c>
      <c r="X127" s="13">
        <v>0</v>
      </c>
      <c r="Y127" s="13">
        <v>0</v>
      </c>
      <c r="Z127" s="17">
        <v>11.2604463</v>
      </c>
      <c r="AA127" s="16">
        <f>(K127+R127+V127-W127-X127-Y127-Z127)/G127</f>
        <v>0.76176186774193555</v>
      </c>
      <c r="AB127" s="13">
        <f t="shared" si="16"/>
        <v>7</v>
      </c>
      <c r="AC127" s="13">
        <f>IF(((G127-K127-R127-V127+W127+X127+Y127+Z127)/Q127)&gt;0,ROUNDUP(((G127-K127-R127-V127+W127+X127+Y127+Z127)/Q127),0),0)</f>
        <v>33</v>
      </c>
      <c r="AD127" s="13">
        <f>IF(((1+G127-K127-R127-V127+W127+X127+Y127+Z127)/Q127)&gt;0,ROUNDUP(((1+G127-K127-R127-V127+W127+X127+Y127+Z127)/Q127),0),0)</f>
        <v>34</v>
      </c>
      <c r="AE127" s="16">
        <f>1/G127</f>
        <v>1.0752688172043012E-2</v>
      </c>
      <c r="AF127" s="16">
        <f>P127/(K127+P127)</f>
        <v>0.19767441860465115</v>
      </c>
      <c r="AG127" s="13">
        <v>0</v>
      </c>
      <c r="AH127" s="13">
        <v>6</v>
      </c>
      <c r="AI127" s="13">
        <v>2</v>
      </c>
      <c r="AJ127" s="13">
        <v>6</v>
      </c>
      <c r="AK127" s="13">
        <v>0</v>
      </c>
      <c r="AL127" s="13">
        <f t="shared" si="14"/>
        <v>14</v>
      </c>
      <c r="AM127" s="13">
        <v>1</v>
      </c>
      <c r="AN127" s="13">
        <v>0</v>
      </c>
      <c r="AO127" s="13">
        <v>2</v>
      </c>
      <c r="AP127" s="13">
        <v>0</v>
      </c>
      <c r="AQ127" s="13">
        <f t="shared" si="15"/>
        <v>3</v>
      </c>
      <c r="AR127" s="13" t="s">
        <v>347</v>
      </c>
      <c r="AS127" s="13" t="s">
        <v>89</v>
      </c>
      <c r="AT127" s="13" t="s">
        <v>139</v>
      </c>
      <c r="AU127" s="13">
        <v>6</v>
      </c>
      <c r="AV127" s="13">
        <v>3.59</v>
      </c>
      <c r="AW127" s="13">
        <v>2.42</v>
      </c>
      <c r="AX127" s="13">
        <v>2.2599999999999998</v>
      </c>
      <c r="AY127" s="16">
        <v>0.71050000000000002</v>
      </c>
      <c r="AZ127" s="16">
        <v>0.67349999999999999</v>
      </c>
      <c r="BA127" s="16">
        <v>0.7</v>
      </c>
      <c r="BB127" s="13" t="s">
        <v>348</v>
      </c>
      <c r="BC127" s="13" t="s">
        <v>63</v>
      </c>
    </row>
    <row r="128" spans="1:55" x14ac:dyDescent="0.25">
      <c r="A128" s="13" t="s">
        <v>64</v>
      </c>
      <c r="B128" s="13" t="s">
        <v>97</v>
      </c>
      <c r="C128" s="14" t="s">
        <v>91</v>
      </c>
      <c r="D128" s="15">
        <v>5</v>
      </c>
      <c r="E128" s="15" t="s">
        <v>349</v>
      </c>
      <c r="F128" s="13" t="s">
        <v>350</v>
      </c>
      <c r="G128" s="13">
        <v>12</v>
      </c>
      <c r="H128" s="13">
        <v>11</v>
      </c>
      <c r="I128" s="13">
        <v>0</v>
      </c>
      <c r="J128" s="13">
        <v>0</v>
      </c>
      <c r="K128" s="13">
        <f t="shared" si="10"/>
        <v>11</v>
      </c>
      <c r="L128" s="16">
        <f>K128/G128</f>
        <v>0.91666666666666663</v>
      </c>
      <c r="M128" s="14">
        <v>0.53</v>
      </c>
      <c r="N128" s="13">
        <v>3</v>
      </c>
      <c r="O128" s="13">
        <v>0</v>
      </c>
      <c r="P128" s="13">
        <f t="shared" si="11"/>
        <v>3</v>
      </c>
      <c r="Q128" s="16">
        <v>0.92310000000000003</v>
      </c>
      <c r="R128" s="17">
        <f t="shared" si="12"/>
        <v>2.7693000000000003</v>
      </c>
      <c r="S128" s="13">
        <v>0</v>
      </c>
      <c r="T128" s="13">
        <v>0</v>
      </c>
      <c r="U128" s="13">
        <v>0</v>
      </c>
      <c r="V128" s="17">
        <f t="shared" si="13"/>
        <v>0</v>
      </c>
      <c r="W128" s="13">
        <v>0</v>
      </c>
      <c r="X128" s="13">
        <v>0</v>
      </c>
      <c r="Y128" s="13">
        <v>0</v>
      </c>
      <c r="Z128" s="17">
        <v>0.46244160000000001</v>
      </c>
      <c r="AA128" s="16">
        <f>(K128+R128+V128-W128-X128-Y128-Z128)/G128</f>
        <v>1.1089048666666668</v>
      </c>
      <c r="AB128" s="13">
        <f t="shared" si="16"/>
        <v>0</v>
      </c>
      <c r="AC128" s="13">
        <f>IF(((G128-K128-R128-V128+W128+X128+Y128+Z128)/Q128)&gt;0,ROUNDUP(((G128-K128-R128-V128+W128+X128+Y128+Z128)/Q128),0),0)</f>
        <v>0</v>
      </c>
      <c r="AD128" s="13">
        <f>IF(((1+G128-K128-R128-V128+W128+X128+Y128+Z128)/Q128)&gt;0,ROUNDUP(((1+G128-K128-R128-V128+W128+X128+Y128+Z128)/Q128),0),0)</f>
        <v>0</v>
      </c>
      <c r="AE128" s="16">
        <f>1/G128</f>
        <v>8.3333333333333329E-2</v>
      </c>
      <c r="AF128" s="16">
        <f>P128/(K128+P128)</f>
        <v>0.21428571428571427</v>
      </c>
      <c r="AG128" s="13">
        <v>0</v>
      </c>
      <c r="AH128" s="13">
        <v>0</v>
      </c>
      <c r="AI128" s="13">
        <v>0</v>
      </c>
      <c r="AJ128" s="13">
        <v>0</v>
      </c>
      <c r="AK128" s="13">
        <v>3</v>
      </c>
      <c r="AL128" s="13">
        <f t="shared" si="14"/>
        <v>3</v>
      </c>
      <c r="AM128" s="13">
        <v>0</v>
      </c>
      <c r="AN128" s="13">
        <v>0</v>
      </c>
      <c r="AO128" s="13">
        <v>0</v>
      </c>
      <c r="AP128" s="13">
        <v>0</v>
      </c>
      <c r="AQ128" s="13">
        <f t="shared" si="15"/>
        <v>0</v>
      </c>
      <c r="AR128" s="13" t="s">
        <v>59</v>
      </c>
      <c r="AS128" s="13" t="s">
        <v>78</v>
      </c>
      <c r="AT128" s="13" t="s">
        <v>61</v>
      </c>
      <c r="AU128" s="13">
        <v>7</v>
      </c>
      <c r="AV128" s="13">
        <v>0.71</v>
      </c>
      <c r="AW128" s="13">
        <v>0.27</v>
      </c>
      <c r="AX128" s="13">
        <v>0.77</v>
      </c>
      <c r="AY128" s="16">
        <v>0.95450000000000002</v>
      </c>
      <c r="AZ128" s="16">
        <v>0.88239999999999996</v>
      </c>
      <c r="BA128" s="16">
        <v>0.87470000000000003</v>
      </c>
      <c r="BB128" s="13" t="s">
        <v>94</v>
      </c>
      <c r="BC128" s="13" t="s">
        <v>63</v>
      </c>
    </row>
    <row r="129" spans="1:55" x14ac:dyDescent="0.25">
      <c r="A129" s="13" t="s">
        <v>54</v>
      </c>
      <c r="B129" s="13" t="s">
        <v>154</v>
      </c>
      <c r="C129" s="14" t="s">
        <v>91</v>
      </c>
      <c r="D129" s="15">
        <v>7</v>
      </c>
      <c r="E129" s="15" t="s">
        <v>351</v>
      </c>
      <c r="F129" s="13" t="s">
        <v>352</v>
      </c>
      <c r="G129" s="13">
        <v>18</v>
      </c>
      <c r="H129" s="13">
        <v>14</v>
      </c>
      <c r="I129" s="13">
        <v>0</v>
      </c>
      <c r="J129" s="13">
        <v>0</v>
      </c>
      <c r="K129" s="13">
        <f t="shared" si="10"/>
        <v>14</v>
      </c>
      <c r="L129" s="16">
        <f>K129/G129</f>
        <v>0.77777777777777779</v>
      </c>
      <c r="M129" s="14">
        <v>1.1000000000000001</v>
      </c>
      <c r="N129" s="13">
        <v>7</v>
      </c>
      <c r="O129" s="13">
        <v>0</v>
      </c>
      <c r="P129" s="13">
        <f t="shared" si="11"/>
        <v>7</v>
      </c>
      <c r="Q129" s="16">
        <v>0.77780000000000005</v>
      </c>
      <c r="R129" s="17">
        <f t="shared" si="12"/>
        <v>5.4446000000000003</v>
      </c>
      <c r="S129" s="13">
        <v>0</v>
      </c>
      <c r="T129" s="13">
        <v>0</v>
      </c>
      <c r="U129" s="13">
        <v>0</v>
      </c>
      <c r="V129" s="17">
        <f t="shared" si="13"/>
        <v>0</v>
      </c>
      <c r="W129" s="13">
        <v>2</v>
      </c>
      <c r="X129" s="13">
        <v>0</v>
      </c>
      <c r="Y129" s="13">
        <v>0</v>
      </c>
      <c r="Z129" s="17">
        <v>0.42751840000000002</v>
      </c>
      <c r="AA129" s="16">
        <f>(K129+R129+V129-W129-X129-Y129-Z129)/G129</f>
        <v>0.94539342222222222</v>
      </c>
      <c r="AB129" s="13">
        <f t="shared" si="16"/>
        <v>0</v>
      </c>
      <c r="AC129" s="13">
        <f>IF(((G129-K129-R129-V129+W129+X129+Y129+Z129)/Q129)&gt;0,ROUNDUP(((G129-K129-R129-V129+W129+X129+Y129+Z129)/Q129),0),0)</f>
        <v>2</v>
      </c>
      <c r="AD129" s="13">
        <f>IF(((1+G129-K129-R129-V129+W129+X129+Y129+Z129)/Q129)&gt;0,ROUNDUP(((1+G129-K129-R129-V129+W129+X129+Y129+Z129)/Q129),0),0)</f>
        <v>3</v>
      </c>
      <c r="AE129" s="16">
        <f>1/G129</f>
        <v>5.5555555555555552E-2</v>
      </c>
      <c r="AF129" s="16">
        <f>P129/(K129+P129)</f>
        <v>0.33333333333333331</v>
      </c>
      <c r="AG129" s="13">
        <v>0</v>
      </c>
      <c r="AH129" s="13">
        <v>7</v>
      </c>
      <c r="AI129" s="13">
        <v>0</v>
      </c>
      <c r="AJ129" s="13">
        <v>0</v>
      </c>
      <c r="AK129" s="13">
        <v>0</v>
      </c>
      <c r="AL129" s="13">
        <f t="shared" si="14"/>
        <v>7</v>
      </c>
      <c r="AM129" s="13">
        <v>0</v>
      </c>
      <c r="AN129" s="13">
        <v>0</v>
      </c>
      <c r="AO129" s="13">
        <v>0</v>
      </c>
      <c r="AP129" s="13">
        <v>0</v>
      </c>
      <c r="AQ129" s="13">
        <f t="shared" si="15"/>
        <v>0</v>
      </c>
      <c r="AR129" s="13" t="s">
        <v>59</v>
      </c>
      <c r="AS129" s="13" t="s">
        <v>60</v>
      </c>
      <c r="AT129" s="13" t="s">
        <v>61</v>
      </c>
      <c r="AU129" s="13">
        <v>7</v>
      </c>
      <c r="AV129" s="13">
        <v>1.35</v>
      </c>
      <c r="AW129" s="13">
        <v>0.78</v>
      </c>
      <c r="AX129" s="13">
        <v>0.9</v>
      </c>
      <c r="AY129" s="16">
        <v>0.8</v>
      </c>
      <c r="AZ129" s="16">
        <v>0.75</v>
      </c>
      <c r="BA129" s="16">
        <v>0.84519999999999995</v>
      </c>
      <c r="BB129" s="13" t="s">
        <v>192</v>
      </c>
      <c r="BC129" s="13" t="s">
        <v>63</v>
      </c>
    </row>
    <row r="130" spans="1:55" x14ac:dyDescent="0.25">
      <c r="A130" s="13" t="s">
        <v>54</v>
      </c>
      <c r="B130" s="13" t="s">
        <v>166</v>
      </c>
      <c r="C130" s="14" t="s">
        <v>75</v>
      </c>
      <c r="D130" s="15">
        <v>5</v>
      </c>
      <c r="E130" s="15" t="s">
        <v>353</v>
      </c>
      <c r="F130" s="13" t="s">
        <v>354</v>
      </c>
      <c r="G130" s="13">
        <v>16</v>
      </c>
      <c r="H130" s="13">
        <v>8</v>
      </c>
      <c r="I130" s="13">
        <v>0</v>
      </c>
      <c r="J130" s="13">
        <v>0</v>
      </c>
      <c r="K130" s="13">
        <f t="shared" si="10"/>
        <v>8</v>
      </c>
      <c r="L130" s="16">
        <f>K130/G130</f>
        <v>0.5</v>
      </c>
      <c r="M130" s="14">
        <v>1.9</v>
      </c>
      <c r="N130" s="13">
        <v>3</v>
      </c>
      <c r="O130" s="13">
        <v>0</v>
      </c>
      <c r="P130" s="13">
        <f t="shared" si="11"/>
        <v>3</v>
      </c>
      <c r="Q130" s="16">
        <v>0.76190000000000002</v>
      </c>
      <c r="R130" s="17">
        <f t="shared" si="12"/>
        <v>2.2857000000000003</v>
      </c>
      <c r="S130" s="13">
        <v>0</v>
      </c>
      <c r="T130" s="13">
        <v>0</v>
      </c>
      <c r="U130" s="13">
        <v>0</v>
      </c>
      <c r="V130" s="17">
        <f t="shared" si="13"/>
        <v>0</v>
      </c>
      <c r="W130" s="13">
        <v>1</v>
      </c>
      <c r="X130" s="13">
        <v>0</v>
      </c>
      <c r="Y130" s="13">
        <v>0</v>
      </c>
      <c r="Z130" s="17">
        <v>0.72851299999999997</v>
      </c>
      <c r="AA130" s="16">
        <f>(K130+R130+V130-W130-X130-Y130-Z130)/G130</f>
        <v>0.53482418750000005</v>
      </c>
      <c r="AB130" s="13">
        <f t="shared" si="16"/>
        <v>6</v>
      </c>
      <c r="AC130" s="13">
        <f>IF(((G130-K130-R130-V130+W130+X130+Y130+Z130)/Q130)&gt;0,ROUNDUP(((G130-K130-R130-V130+W130+X130+Y130+Z130)/Q130),0),0)</f>
        <v>10</v>
      </c>
      <c r="AD130" s="13">
        <f>IF(((1+G130-K130-R130-V130+W130+X130+Y130+Z130)/Q130)&gt;0,ROUNDUP(((1+G130-K130-R130-V130+W130+X130+Y130+Z130)/Q130),0),0)</f>
        <v>12</v>
      </c>
      <c r="AE130" s="16">
        <f>1/G130</f>
        <v>6.25E-2</v>
      </c>
      <c r="AF130" s="16">
        <f>P130/(K130+P130)</f>
        <v>0.27272727272727271</v>
      </c>
      <c r="AG130" s="13">
        <v>0</v>
      </c>
      <c r="AH130" s="13">
        <v>0</v>
      </c>
      <c r="AI130" s="13">
        <v>0</v>
      </c>
      <c r="AJ130" s="13">
        <v>0</v>
      </c>
      <c r="AK130" s="13">
        <v>3</v>
      </c>
      <c r="AL130" s="13">
        <f t="shared" si="14"/>
        <v>3</v>
      </c>
      <c r="AM130" s="13">
        <v>0</v>
      </c>
      <c r="AN130" s="13">
        <v>0</v>
      </c>
      <c r="AO130" s="13">
        <v>0</v>
      </c>
      <c r="AP130" s="13">
        <v>0</v>
      </c>
      <c r="AQ130" s="13">
        <f t="shared" si="15"/>
        <v>0</v>
      </c>
      <c r="AR130" s="13" t="s">
        <v>59</v>
      </c>
      <c r="AS130" s="13" t="s">
        <v>60</v>
      </c>
      <c r="AT130" s="13" t="s">
        <v>61</v>
      </c>
      <c r="AU130" s="13">
        <v>4</v>
      </c>
      <c r="AV130" s="13">
        <v>1.99</v>
      </c>
      <c r="AW130" s="13">
        <v>0.56000000000000005</v>
      </c>
      <c r="AX130" s="13">
        <v>1.55</v>
      </c>
      <c r="AY130" s="16">
        <v>0.75</v>
      </c>
      <c r="AZ130" s="16">
        <v>0.88460000000000005</v>
      </c>
      <c r="BA130" s="16">
        <v>0.82099999999999995</v>
      </c>
      <c r="BB130" s="13" t="s">
        <v>118</v>
      </c>
      <c r="BC130" s="13" t="s">
        <v>63</v>
      </c>
    </row>
    <row r="131" spans="1:55" x14ac:dyDescent="0.25">
      <c r="A131" s="13" t="s">
        <v>80</v>
      </c>
      <c r="B131" s="13" t="s">
        <v>141</v>
      </c>
      <c r="C131" s="14" t="s">
        <v>91</v>
      </c>
      <c r="D131" s="15">
        <v>8</v>
      </c>
      <c r="E131" s="15" t="s">
        <v>355</v>
      </c>
      <c r="F131" s="13" t="s">
        <v>356</v>
      </c>
      <c r="G131" s="13">
        <v>22</v>
      </c>
      <c r="H131" s="13">
        <v>18</v>
      </c>
      <c r="I131" s="13">
        <v>0</v>
      </c>
      <c r="J131" s="13">
        <v>0</v>
      </c>
      <c r="K131" s="13">
        <f t="shared" si="10"/>
        <v>18</v>
      </c>
      <c r="L131" s="16">
        <f>K131/G131</f>
        <v>0.81818181818181823</v>
      </c>
      <c r="M131" s="14">
        <v>0.96</v>
      </c>
      <c r="N131" s="13">
        <v>4</v>
      </c>
      <c r="O131" s="13">
        <v>0</v>
      </c>
      <c r="P131" s="13">
        <f t="shared" si="11"/>
        <v>4</v>
      </c>
      <c r="Q131" s="16">
        <v>0.93940000000000001</v>
      </c>
      <c r="R131" s="17">
        <f t="shared" si="12"/>
        <v>3.7576000000000001</v>
      </c>
      <c r="S131" s="13">
        <v>3</v>
      </c>
      <c r="T131" s="13">
        <v>0</v>
      </c>
      <c r="U131" s="13">
        <v>0</v>
      </c>
      <c r="V131" s="17">
        <f t="shared" si="13"/>
        <v>2.8182</v>
      </c>
      <c r="W131" s="13">
        <v>0</v>
      </c>
      <c r="X131" s="13">
        <v>0</v>
      </c>
      <c r="Y131" s="13">
        <v>0</v>
      </c>
      <c r="Z131" s="17">
        <v>1.4618085000000001</v>
      </c>
      <c r="AA131" s="16">
        <f>(K131+R131+V131-W131-X131-Y131-Z131)/G131</f>
        <v>1.0506359772727274</v>
      </c>
      <c r="AB131" s="13">
        <f t="shared" si="16"/>
        <v>0</v>
      </c>
      <c r="AC131" s="13">
        <f>IF(((G131-K131-R131-V131+W131+X131+Y131+Z131)/Q131)&gt;0,ROUNDUP(((G131-K131-R131-V131+W131+X131+Y131+Z131)/Q131),0),0)</f>
        <v>0</v>
      </c>
      <c r="AD131" s="13">
        <f>IF(((1+G131-K131-R131-V131+W131+X131+Y131+Z131)/Q131)&gt;0,ROUNDUP(((1+G131-K131-R131-V131+W131+X131+Y131+Z131)/Q131),0),0)</f>
        <v>0</v>
      </c>
      <c r="AE131" s="16">
        <f>1/G131</f>
        <v>4.5454545454545456E-2</v>
      </c>
      <c r="AF131" s="16">
        <f>P131/(K131+P131)</f>
        <v>0.18181818181818182</v>
      </c>
      <c r="AG131" s="13">
        <v>0</v>
      </c>
      <c r="AH131" s="13">
        <v>0</v>
      </c>
      <c r="AI131" s="13">
        <v>0</v>
      </c>
      <c r="AJ131" s="13">
        <v>1</v>
      </c>
      <c r="AK131" s="13">
        <v>0</v>
      </c>
      <c r="AL131" s="13">
        <f t="shared" si="14"/>
        <v>1</v>
      </c>
      <c r="AM131" s="13">
        <v>2</v>
      </c>
      <c r="AN131" s="13">
        <v>0</v>
      </c>
      <c r="AO131" s="13">
        <v>1</v>
      </c>
      <c r="AP131" s="13">
        <v>0</v>
      </c>
      <c r="AQ131" s="13">
        <f t="shared" si="15"/>
        <v>3</v>
      </c>
      <c r="AR131" s="13" t="s">
        <v>59</v>
      </c>
      <c r="AS131" s="13" t="s">
        <v>68</v>
      </c>
      <c r="AT131" s="13" t="s">
        <v>61</v>
      </c>
      <c r="AU131" s="13">
        <v>7</v>
      </c>
      <c r="AV131" s="13">
        <v>1.05</v>
      </c>
      <c r="AW131" s="13">
        <v>0.88</v>
      </c>
      <c r="AX131" s="13">
        <v>0.87</v>
      </c>
      <c r="AY131" s="16">
        <v>0.81710000000000005</v>
      </c>
      <c r="AZ131" s="16">
        <v>0.96430000000000005</v>
      </c>
      <c r="BA131" s="16">
        <v>0.84240000000000004</v>
      </c>
      <c r="BB131" s="13" t="s">
        <v>123</v>
      </c>
      <c r="BC131" s="13" t="s">
        <v>63</v>
      </c>
    </row>
    <row r="132" spans="1:55" x14ac:dyDescent="0.25">
      <c r="A132" s="13" t="s">
        <v>64</v>
      </c>
      <c r="B132" s="13" t="s">
        <v>74</v>
      </c>
      <c r="C132" s="14" t="s">
        <v>91</v>
      </c>
      <c r="D132" s="15">
        <v>7</v>
      </c>
      <c r="E132" s="15" t="s">
        <v>357</v>
      </c>
      <c r="F132" s="13" t="s">
        <v>358</v>
      </c>
      <c r="G132" s="13">
        <v>22</v>
      </c>
      <c r="H132" s="13">
        <v>10</v>
      </c>
      <c r="I132" s="13">
        <v>0</v>
      </c>
      <c r="J132" s="13">
        <v>0</v>
      </c>
      <c r="K132" s="13">
        <f t="shared" si="10"/>
        <v>10</v>
      </c>
      <c r="L132" s="16">
        <f>K132/G132</f>
        <v>0.45454545454545453</v>
      </c>
      <c r="M132" s="14">
        <v>2.58</v>
      </c>
      <c r="N132" s="13">
        <v>11</v>
      </c>
      <c r="O132" s="13">
        <v>0</v>
      </c>
      <c r="P132" s="13">
        <f t="shared" si="11"/>
        <v>11</v>
      </c>
      <c r="Q132" s="16">
        <v>0.64</v>
      </c>
      <c r="R132" s="17">
        <f t="shared" si="12"/>
        <v>7.04</v>
      </c>
      <c r="S132" s="13">
        <v>0</v>
      </c>
      <c r="T132" s="13">
        <v>0</v>
      </c>
      <c r="U132" s="13">
        <v>0</v>
      </c>
      <c r="V132" s="17">
        <f t="shared" si="13"/>
        <v>0</v>
      </c>
      <c r="W132" s="13">
        <v>0</v>
      </c>
      <c r="X132" s="13">
        <v>0</v>
      </c>
      <c r="Y132" s="13">
        <v>0</v>
      </c>
      <c r="Z132" s="17">
        <v>1.3286758999999999</v>
      </c>
      <c r="AA132" s="16">
        <f>(K132+R132+V132-W132-X132-Y132-Z132)/G132</f>
        <v>0.71415109545454536</v>
      </c>
      <c r="AB132" s="13">
        <f t="shared" si="16"/>
        <v>4</v>
      </c>
      <c r="AC132" s="13">
        <f>IF(((G132-K132-R132-V132+W132+X132+Y132+Z132)/Q132)&gt;0,ROUNDUP(((G132-K132-R132-V132+W132+X132+Y132+Z132)/Q132),0),0)</f>
        <v>10</v>
      </c>
      <c r="AD132" s="13">
        <f>IF(((1+G132-K132-R132-V132+W132+X132+Y132+Z132)/Q132)&gt;0,ROUNDUP(((1+G132-K132-R132-V132+W132+X132+Y132+Z132)/Q132),0),0)</f>
        <v>12</v>
      </c>
      <c r="AE132" s="16">
        <f>1/G132</f>
        <v>4.5454545454545456E-2</v>
      </c>
      <c r="AF132" s="16">
        <f>P132/(K132+P132)</f>
        <v>0.52380952380952384</v>
      </c>
      <c r="AG132" s="13">
        <v>0</v>
      </c>
      <c r="AH132" s="13">
        <v>5</v>
      </c>
      <c r="AI132" s="13">
        <v>0</v>
      </c>
      <c r="AJ132" s="13">
        <v>0</v>
      </c>
      <c r="AK132" s="13">
        <v>5</v>
      </c>
      <c r="AL132" s="13">
        <f t="shared" si="14"/>
        <v>10</v>
      </c>
      <c r="AM132" s="13">
        <v>1</v>
      </c>
      <c r="AN132" s="13">
        <v>0</v>
      </c>
      <c r="AO132" s="13">
        <v>0</v>
      </c>
      <c r="AP132" s="13">
        <v>0</v>
      </c>
      <c r="AQ132" s="13">
        <f t="shared" si="15"/>
        <v>1</v>
      </c>
      <c r="AR132" s="13" t="s">
        <v>59</v>
      </c>
      <c r="AS132" s="13" t="s">
        <v>78</v>
      </c>
      <c r="AT132" s="13" t="s">
        <v>61</v>
      </c>
      <c r="AU132" s="13">
        <v>7</v>
      </c>
      <c r="AV132" s="13">
        <v>2.54</v>
      </c>
      <c r="AW132" s="13">
        <v>0.57999999999999996</v>
      </c>
      <c r="AX132" s="13">
        <v>0.9</v>
      </c>
      <c r="AY132" s="16">
        <v>0.71430000000000005</v>
      </c>
      <c r="AZ132" s="16">
        <v>0.85840000000000005</v>
      </c>
      <c r="BA132" s="16">
        <v>0.84519999999999995</v>
      </c>
      <c r="BB132" s="13" t="s">
        <v>192</v>
      </c>
      <c r="BC132" s="13" t="s">
        <v>63</v>
      </c>
    </row>
    <row r="133" spans="1:55" x14ac:dyDescent="0.25">
      <c r="A133" s="13" t="s">
        <v>64</v>
      </c>
      <c r="B133" s="13" t="s">
        <v>173</v>
      </c>
      <c r="C133" s="14" t="s">
        <v>75</v>
      </c>
      <c r="D133" s="15">
        <v>7</v>
      </c>
      <c r="E133" s="15" t="s">
        <v>359</v>
      </c>
      <c r="F133" s="13" t="s">
        <v>360</v>
      </c>
      <c r="G133" s="13">
        <v>24</v>
      </c>
      <c r="H133" s="13">
        <v>15</v>
      </c>
      <c r="I133" s="13">
        <v>0</v>
      </c>
      <c r="J133" s="13">
        <v>0</v>
      </c>
      <c r="K133" s="13">
        <f t="shared" si="10"/>
        <v>15</v>
      </c>
      <c r="L133" s="16">
        <f>K133/G133</f>
        <v>0.625</v>
      </c>
      <c r="M133" s="14">
        <v>1.91</v>
      </c>
      <c r="N133" s="13">
        <v>5</v>
      </c>
      <c r="O133" s="13">
        <v>0</v>
      </c>
      <c r="P133" s="13">
        <f t="shared" si="11"/>
        <v>5</v>
      </c>
      <c r="Q133" s="16">
        <v>0.81079999999999997</v>
      </c>
      <c r="R133" s="17">
        <f t="shared" si="12"/>
        <v>4.0540000000000003</v>
      </c>
      <c r="S133" s="13">
        <v>1</v>
      </c>
      <c r="T133" s="13">
        <v>0</v>
      </c>
      <c r="U133" s="13">
        <v>0</v>
      </c>
      <c r="V133" s="17">
        <f t="shared" si="13"/>
        <v>0.81079999999999997</v>
      </c>
      <c r="W133" s="13">
        <v>3</v>
      </c>
      <c r="X133" s="13">
        <v>0</v>
      </c>
      <c r="Y133" s="13">
        <v>0</v>
      </c>
      <c r="Z133" s="17">
        <v>0.95079840000000004</v>
      </c>
      <c r="AA133" s="16">
        <f>(K133+R133+V133-W133-X133-Y133-Z133)/G133</f>
        <v>0.6630834000000001</v>
      </c>
      <c r="AB133" s="13">
        <f t="shared" si="16"/>
        <v>5</v>
      </c>
      <c r="AC133" s="13">
        <f>IF(((G133-K133-R133-V133+W133+X133+Y133+Z133)/Q133)&gt;0,ROUNDUP(((G133-K133-R133-V133+W133+X133+Y133+Z133)/Q133),0),0)</f>
        <v>10</v>
      </c>
      <c r="AD133" s="13">
        <f>IF(((1+G133-K133-R133-V133+W133+X133+Y133+Z133)/Q133)&gt;0,ROUNDUP(((1+G133-K133-R133-V133+W133+X133+Y133+Z133)/Q133),0),0)</f>
        <v>12</v>
      </c>
      <c r="AE133" s="16">
        <f>1/G133</f>
        <v>4.1666666666666664E-2</v>
      </c>
      <c r="AF133" s="16">
        <f>P133/(K133+P133)</f>
        <v>0.25</v>
      </c>
      <c r="AG133" s="13">
        <v>0</v>
      </c>
      <c r="AH133" s="13">
        <v>2</v>
      </c>
      <c r="AI133" s="13">
        <v>0</v>
      </c>
      <c r="AJ133" s="13">
        <v>2</v>
      </c>
      <c r="AK133" s="13">
        <v>0</v>
      </c>
      <c r="AL133" s="13">
        <f t="shared" si="14"/>
        <v>4</v>
      </c>
      <c r="AM133" s="13">
        <v>0</v>
      </c>
      <c r="AN133" s="13">
        <v>0</v>
      </c>
      <c r="AO133" s="13">
        <v>1</v>
      </c>
      <c r="AP133" s="13">
        <v>0</v>
      </c>
      <c r="AQ133" s="13">
        <f t="shared" si="15"/>
        <v>1</v>
      </c>
      <c r="AR133" s="13" t="s">
        <v>59</v>
      </c>
      <c r="AS133" s="13" t="s">
        <v>68</v>
      </c>
      <c r="AT133" s="13" t="s">
        <v>61</v>
      </c>
      <c r="AU133" s="13">
        <v>3</v>
      </c>
      <c r="AV133" s="13">
        <v>2.12</v>
      </c>
      <c r="AW133" s="13">
        <v>1.04</v>
      </c>
      <c r="AX133" s="13">
        <v>1.68</v>
      </c>
      <c r="AY133" s="16">
        <v>0.8125</v>
      </c>
      <c r="AZ133" s="16">
        <v>0.83960000000000001</v>
      </c>
      <c r="BA133" s="16">
        <v>0.78220000000000001</v>
      </c>
      <c r="BB133" s="13" t="s">
        <v>79</v>
      </c>
      <c r="BC133" s="13" t="s">
        <v>63</v>
      </c>
    </row>
    <row r="134" spans="1:55" x14ac:dyDescent="0.25">
      <c r="A134" s="13" t="s">
        <v>80</v>
      </c>
      <c r="B134" s="13" t="s">
        <v>220</v>
      </c>
      <c r="C134" s="14" t="s">
        <v>75</v>
      </c>
      <c r="D134" s="15">
        <v>5</v>
      </c>
      <c r="E134" s="15" t="s">
        <v>361</v>
      </c>
      <c r="F134" s="13" t="s">
        <v>362</v>
      </c>
      <c r="G134" s="13">
        <v>27</v>
      </c>
      <c r="H134" s="13">
        <v>19</v>
      </c>
      <c r="I134" s="13">
        <v>1</v>
      </c>
      <c r="J134" s="13">
        <v>0</v>
      </c>
      <c r="K134" s="13">
        <f t="shared" si="10"/>
        <v>18</v>
      </c>
      <c r="L134" s="16">
        <f>K134/G134</f>
        <v>0.66666666666666663</v>
      </c>
      <c r="M134" s="14">
        <v>1.1399999999999999</v>
      </c>
      <c r="N134" s="13">
        <v>1</v>
      </c>
      <c r="O134" s="13">
        <v>0</v>
      </c>
      <c r="P134" s="13">
        <f t="shared" si="11"/>
        <v>1</v>
      </c>
      <c r="Q134" s="16">
        <v>0.94440000000000002</v>
      </c>
      <c r="R134" s="17">
        <f t="shared" si="12"/>
        <v>0.94440000000000002</v>
      </c>
      <c r="S134" s="13">
        <v>0</v>
      </c>
      <c r="T134" s="13">
        <v>0</v>
      </c>
      <c r="U134" s="13">
        <v>1</v>
      </c>
      <c r="V134" s="17">
        <f t="shared" si="13"/>
        <v>1</v>
      </c>
      <c r="W134" s="13">
        <v>1</v>
      </c>
      <c r="X134" s="13">
        <v>0</v>
      </c>
      <c r="Y134" s="13">
        <v>0</v>
      </c>
      <c r="Z134" s="17">
        <v>0.58649839999999998</v>
      </c>
      <c r="AA134" s="16">
        <f>(K134+R134+V134-W134-X134-Y134-Z134)/G134</f>
        <v>0.67992228148148159</v>
      </c>
      <c r="AB134" s="13">
        <f t="shared" si="16"/>
        <v>4</v>
      </c>
      <c r="AC134" s="13">
        <f>IF(((G134-K134-R134-V134+W134+X134+Y134+Z134)/Q134)&gt;0,ROUNDUP(((G134-K134-R134-V134+W134+X134+Y134+Z134)/Q134),0),0)</f>
        <v>10</v>
      </c>
      <c r="AD134" s="13">
        <f>IF(((1+G134-K134-R134-V134+W134+X134+Y134+Z134)/Q134)&gt;0,ROUNDUP(((1+G134-K134-R134-V134+W134+X134+Y134+Z134)/Q134),0),0)</f>
        <v>11</v>
      </c>
      <c r="AE134" s="16">
        <f>1/G134</f>
        <v>3.7037037037037035E-2</v>
      </c>
      <c r="AF134" s="16">
        <f>P134/(K134+P134)</f>
        <v>5.2631578947368418E-2</v>
      </c>
      <c r="AG134" s="13">
        <v>0</v>
      </c>
      <c r="AH134" s="13">
        <v>1</v>
      </c>
      <c r="AI134" s="13">
        <v>0</v>
      </c>
      <c r="AJ134" s="13">
        <v>0</v>
      </c>
      <c r="AK134" s="13">
        <v>0</v>
      </c>
      <c r="AL134" s="13">
        <f t="shared" si="14"/>
        <v>1</v>
      </c>
      <c r="AM134" s="13">
        <v>0</v>
      </c>
      <c r="AN134" s="13">
        <v>0</v>
      </c>
      <c r="AO134" s="13">
        <v>0</v>
      </c>
      <c r="AP134" s="13">
        <v>0</v>
      </c>
      <c r="AQ134" s="13">
        <f t="shared" si="15"/>
        <v>0</v>
      </c>
      <c r="AR134" s="13" t="s">
        <v>59</v>
      </c>
      <c r="AS134" s="13" t="s">
        <v>84</v>
      </c>
      <c r="AT134" s="13" t="s">
        <v>61</v>
      </c>
      <c r="AU134" s="13">
        <v>3</v>
      </c>
      <c r="AV134" s="13">
        <v>1.21</v>
      </c>
      <c r="AW134" s="13">
        <v>0.56000000000000005</v>
      </c>
      <c r="AX134" s="13">
        <v>1.55</v>
      </c>
      <c r="AY134" s="16">
        <v>0.9375</v>
      </c>
      <c r="AZ134" s="16">
        <v>0.88460000000000005</v>
      </c>
      <c r="BA134" s="16">
        <v>0.82099999999999995</v>
      </c>
      <c r="BB134" s="13" t="s">
        <v>118</v>
      </c>
      <c r="BC134" s="13" t="s">
        <v>63</v>
      </c>
    </row>
    <row r="135" spans="1:55" x14ac:dyDescent="0.25">
      <c r="A135" s="13" t="s">
        <v>80</v>
      </c>
      <c r="B135" s="13" t="s">
        <v>220</v>
      </c>
      <c r="C135" s="14" t="s">
        <v>75</v>
      </c>
      <c r="D135" s="15">
        <v>5</v>
      </c>
      <c r="E135" s="15" t="s">
        <v>363</v>
      </c>
      <c r="F135" s="13" t="s">
        <v>364</v>
      </c>
      <c r="G135" s="13">
        <v>29</v>
      </c>
      <c r="H135" s="13">
        <v>16</v>
      </c>
      <c r="I135" s="13">
        <v>0</v>
      </c>
      <c r="J135" s="13">
        <v>0</v>
      </c>
      <c r="K135" s="13">
        <f t="shared" si="10"/>
        <v>16</v>
      </c>
      <c r="L135" s="16">
        <f>K135/G135</f>
        <v>0.55172413793103448</v>
      </c>
      <c r="M135" s="14">
        <v>1.77</v>
      </c>
      <c r="N135" s="13">
        <v>2</v>
      </c>
      <c r="O135" s="13">
        <v>0</v>
      </c>
      <c r="P135" s="13">
        <f t="shared" si="11"/>
        <v>2</v>
      </c>
      <c r="Q135" s="16">
        <v>0.78790000000000004</v>
      </c>
      <c r="R135" s="17">
        <f t="shared" si="12"/>
        <v>1.5758000000000001</v>
      </c>
      <c r="S135" s="13">
        <v>1</v>
      </c>
      <c r="T135" s="13">
        <v>0</v>
      </c>
      <c r="U135" s="13">
        <v>0</v>
      </c>
      <c r="V135" s="17">
        <f t="shared" si="13"/>
        <v>0.78790000000000004</v>
      </c>
      <c r="W135" s="13">
        <v>3</v>
      </c>
      <c r="X135" s="13">
        <v>0</v>
      </c>
      <c r="Y135" s="13">
        <v>0</v>
      </c>
      <c r="Z135" s="17">
        <v>1.0429678</v>
      </c>
      <c r="AA135" s="16">
        <f>(K135+R135+V135-W135-X135-Y135-Z135)/G135</f>
        <v>0.49381835172413802</v>
      </c>
      <c r="AB135" s="13">
        <f t="shared" si="16"/>
        <v>12</v>
      </c>
      <c r="AC135" s="13">
        <f>IF(((G135-K135-R135-V135+W135+X135+Y135+Z135)/Q135)&gt;0,ROUNDUP(((G135-K135-R135-V135+W135+X135+Y135+Z135)/Q135),0),0)</f>
        <v>19</v>
      </c>
      <c r="AD135" s="13">
        <f>IF(((1+G135-K135-R135-V135+W135+X135+Y135+Z135)/Q135)&gt;0,ROUNDUP(((1+G135-K135-R135-V135+W135+X135+Y135+Z135)/Q135),0),0)</f>
        <v>20</v>
      </c>
      <c r="AE135" s="16">
        <f>1/G135</f>
        <v>3.4482758620689655E-2</v>
      </c>
      <c r="AF135" s="16">
        <f>P135/(K135+P135)</f>
        <v>0.1111111111111111</v>
      </c>
      <c r="AG135" s="13">
        <v>0</v>
      </c>
      <c r="AH135" s="13">
        <v>2</v>
      </c>
      <c r="AI135" s="13">
        <v>0</v>
      </c>
      <c r="AJ135" s="13">
        <v>0</v>
      </c>
      <c r="AK135" s="13">
        <v>0</v>
      </c>
      <c r="AL135" s="13">
        <f t="shared" si="14"/>
        <v>2</v>
      </c>
      <c r="AM135" s="13">
        <v>0</v>
      </c>
      <c r="AN135" s="13">
        <v>0</v>
      </c>
      <c r="AO135" s="13">
        <v>0</v>
      </c>
      <c r="AP135" s="13">
        <v>0</v>
      </c>
      <c r="AQ135" s="13">
        <f t="shared" si="15"/>
        <v>0</v>
      </c>
      <c r="AR135" s="13" t="s">
        <v>59</v>
      </c>
      <c r="AS135" s="13" t="s">
        <v>84</v>
      </c>
      <c r="AT135" s="13" t="s">
        <v>61</v>
      </c>
      <c r="AU135" s="13">
        <v>3</v>
      </c>
      <c r="AV135" s="13">
        <v>2.11</v>
      </c>
      <c r="AW135" s="13">
        <v>0.56000000000000005</v>
      </c>
      <c r="AX135" s="13">
        <v>1.55</v>
      </c>
      <c r="AY135" s="16">
        <v>0.80769999999999997</v>
      </c>
      <c r="AZ135" s="16">
        <v>0.88460000000000005</v>
      </c>
      <c r="BA135" s="16">
        <v>0.82099999999999995</v>
      </c>
      <c r="BB135" s="13" t="s">
        <v>118</v>
      </c>
      <c r="BC135" s="13" t="s">
        <v>63</v>
      </c>
    </row>
    <row r="136" spans="1:55" x14ac:dyDescent="0.25">
      <c r="A136" s="13" t="s">
        <v>54</v>
      </c>
      <c r="B136" s="13" t="s">
        <v>127</v>
      </c>
      <c r="C136" s="14" t="s">
        <v>91</v>
      </c>
      <c r="D136" s="15">
        <v>6</v>
      </c>
      <c r="E136" s="15" t="s">
        <v>365</v>
      </c>
      <c r="F136" s="13" t="s">
        <v>366</v>
      </c>
      <c r="G136" s="13">
        <v>14</v>
      </c>
      <c r="H136" s="13">
        <v>10</v>
      </c>
      <c r="I136" s="13">
        <v>0</v>
      </c>
      <c r="J136" s="13">
        <v>0</v>
      </c>
      <c r="K136" s="13">
        <f t="shared" ref="K136:K199" si="17">H136-I136-J136</f>
        <v>10</v>
      </c>
      <c r="L136" s="16">
        <f>K136/G136</f>
        <v>0.7142857142857143</v>
      </c>
      <c r="M136" s="14">
        <v>0.98</v>
      </c>
      <c r="N136" s="13">
        <v>1</v>
      </c>
      <c r="O136" s="13">
        <v>0</v>
      </c>
      <c r="P136" s="13">
        <f t="shared" ref="P136:P199" si="18">N136-O136</f>
        <v>1</v>
      </c>
      <c r="Q136" s="16">
        <v>0.88890000000000002</v>
      </c>
      <c r="R136" s="17">
        <f t="shared" ref="R136:R199" si="19">P136*Q136</f>
        <v>0.88890000000000002</v>
      </c>
      <c r="S136" s="13">
        <v>1</v>
      </c>
      <c r="T136" s="13">
        <v>0</v>
      </c>
      <c r="U136" s="13">
        <v>0</v>
      </c>
      <c r="V136" s="17">
        <f t="shared" ref="V136:V199" si="20">(((S136+T136)*Q136))+U136</f>
        <v>0.88890000000000002</v>
      </c>
      <c r="W136" s="13">
        <v>1</v>
      </c>
      <c r="X136" s="13">
        <v>0</v>
      </c>
      <c r="Y136" s="13">
        <v>0</v>
      </c>
      <c r="Z136" s="17">
        <v>0.2368131</v>
      </c>
      <c r="AA136" s="16">
        <f>(K136+R136+V136-W136-X136-Y136-Z136)/G136</f>
        <v>0.75292763571428567</v>
      </c>
      <c r="AB136" s="13">
        <f t="shared" si="16"/>
        <v>1</v>
      </c>
      <c r="AC136" s="13">
        <f>IF(((G136-K136-R136-V136+W136+X136+Y136+Z136)/Q136)&gt;0,ROUNDUP(((G136-K136-R136-V136+W136+X136+Y136+Z136)/Q136),0),0)</f>
        <v>4</v>
      </c>
      <c r="AD136" s="13">
        <f>IF(((1+G136-K136-R136-V136+W136+X136+Y136+Z136)/Q136)&gt;0,ROUNDUP(((1+G136-K136-R136-V136+W136+X136+Y136+Z136)/Q136),0),0)</f>
        <v>6</v>
      </c>
      <c r="AE136" s="16">
        <f>1/G136</f>
        <v>7.1428571428571425E-2</v>
      </c>
      <c r="AF136" s="16">
        <f>P136/(K136+P136)</f>
        <v>9.0909090909090912E-2</v>
      </c>
      <c r="AG136" s="13">
        <v>0</v>
      </c>
      <c r="AH136" s="13">
        <v>1</v>
      </c>
      <c r="AI136" s="13">
        <v>0</v>
      </c>
      <c r="AJ136" s="13">
        <v>0</v>
      </c>
      <c r="AK136" s="13">
        <v>0</v>
      </c>
      <c r="AL136" s="13">
        <f t="shared" ref="AL136:AL199" si="21">SUM(AG136:AK136)</f>
        <v>1</v>
      </c>
      <c r="AM136" s="13">
        <v>0</v>
      </c>
      <c r="AN136" s="13">
        <v>0</v>
      </c>
      <c r="AO136" s="13">
        <v>0</v>
      </c>
      <c r="AP136" s="13">
        <v>0</v>
      </c>
      <c r="AQ136" s="13">
        <f t="shared" ref="AQ136:AQ199" si="22">SUM(AM136:AP136)</f>
        <v>0</v>
      </c>
      <c r="AR136" s="13" t="s">
        <v>59</v>
      </c>
      <c r="AS136" s="13" t="s">
        <v>89</v>
      </c>
      <c r="AT136" s="13" t="s">
        <v>61</v>
      </c>
      <c r="AU136" s="13">
        <v>7</v>
      </c>
      <c r="AV136" s="13">
        <v>1.1299999999999999</v>
      </c>
      <c r="AW136" s="13">
        <v>0.52</v>
      </c>
      <c r="AX136" s="13">
        <v>0.82</v>
      </c>
      <c r="AY136" s="16">
        <v>0.90480000000000005</v>
      </c>
      <c r="AZ136" s="16">
        <v>0.9153</v>
      </c>
      <c r="BA136" s="16">
        <v>0.85440000000000005</v>
      </c>
      <c r="BB136" s="13" t="s">
        <v>102</v>
      </c>
      <c r="BC136" s="13" t="s">
        <v>63</v>
      </c>
    </row>
    <row r="137" spans="1:55" x14ac:dyDescent="0.25">
      <c r="A137" s="13" t="s">
        <v>80</v>
      </c>
      <c r="B137" s="13" t="s">
        <v>141</v>
      </c>
      <c r="C137" s="14" t="s">
        <v>56</v>
      </c>
      <c r="D137" s="15">
        <v>12</v>
      </c>
      <c r="E137" s="15" t="s">
        <v>367</v>
      </c>
      <c r="F137" s="13" t="s">
        <v>368</v>
      </c>
      <c r="G137" s="13">
        <v>96</v>
      </c>
      <c r="H137" s="13">
        <v>71</v>
      </c>
      <c r="I137" s="13">
        <v>0</v>
      </c>
      <c r="J137" s="13">
        <v>0</v>
      </c>
      <c r="K137" s="13">
        <f t="shared" si="17"/>
        <v>71</v>
      </c>
      <c r="L137" s="16">
        <f>K137/G137</f>
        <v>0.73958333333333337</v>
      </c>
      <c r="M137" s="14">
        <v>1.57</v>
      </c>
      <c r="N137" s="13">
        <v>17</v>
      </c>
      <c r="O137" s="13">
        <v>1</v>
      </c>
      <c r="P137" s="13">
        <f t="shared" si="18"/>
        <v>16</v>
      </c>
      <c r="Q137" s="16">
        <v>0.82730000000000004</v>
      </c>
      <c r="R137" s="17">
        <f t="shared" si="19"/>
        <v>13.236800000000001</v>
      </c>
      <c r="S137" s="13">
        <v>4</v>
      </c>
      <c r="T137" s="13">
        <v>0</v>
      </c>
      <c r="U137" s="13">
        <v>0</v>
      </c>
      <c r="V137" s="17">
        <f t="shared" si="20"/>
        <v>3.3092000000000001</v>
      </c>
      <c r="W137" s="13">
        <v>0</v>
      </c>
      <c r="X137" s="13">
        <v>0</v>
      </c>
      <c r="Y137" s="13">
        <v>0</v>
      </c>
      <c r="Z137" s="17">
        <v>9.5589537999999994</v>
      </c>
      <c r="AA137" s="16">
        <f>(K137+R137+V137-W137-X137-Y137-Z137)/G137</f>
        <v>0.81236506458333346</v>
      </c>
      <c r="AB137" s="13">
        <f t="shared" ref="AB137:AB200" si="23">IF((((G137*$AA$6)-K137-R137-V137+W137+X137+Y137+Z137)/Q137)&gt;0,ROUNDUP((((G137*$AA$6)-K137-R137-V137+W137+X137+Y137+Z137)/Q137),0),0)</f>
        <v>0</v>
      </c>
      <c r="AC137" s="13">
        <f>IF(((G137-K137-R137-V137+W137+X137+Y137+Z137)/Q137)&gt;0,ROUNDUP(((G137-K137-R137-V137+W137+X137+Y137+Z137)/Q137),0),0)</f>
        <v>22</v>
      </c>
      <c r="AD137" s="13">
        <f>IF(((1+G137-K137-R137-V137+W137+X137+Y137+Z137)/Q137)&gt;0,ROUNDUP(((1+G137-K137-R137-V137+W137+X137+Y137+Z137)/Q137),0),0)</f>
        <v>23</v>
      </c>
      <c r="AE137" s="16">
        <f>1/G137</f>
        <v>1.0416666666666666E-2</v>
      </c>
      <c r="AF137" s="16">
        <f>P137/(K137+P137)</f>
        <v>0.18390804597701149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f t="shared" si="21"/>
        <v>0</v>
      </c>
      <c r="AM137" s="13">
        <v>6</v>
      </c>
      <c r="AN137" s="13">
        <v>4</v>
      </c>
      <c r="AO137" s="13">
        <v>4</v>
      </c>
      <c r="AP137" s="13">
        <v>3</v>
      </c>
      <c r="AQ137" s="13">
        <f t="shared" si="22"/>
        <v>17</v>
      </c>
      <c r="AR137" s="13" t="s">
        <v>59</v>
      </c>
      <c r="AS137" s="13" t="s">
        <v>68</v>
      </c>
      <c r="AT137" s="13" t="s">
        <v>61</v>
      </c>
      <c r="AU137" s="13">
        <v>2</v>
      </c>
      <c r="AV137" s="13">
        <v>2.64</v>
      </c>
      <c r="AW137" s="13">
        <v>1.57</v>
      </c>
      <c r="AX137" s="13">
        <v>1.79</v>
      </c>
      <c r="AY137" s="16">
        <v>0.53059999999999996</v>
      </c>
      <c r="AZ137" s="16">
        <v>0.82569999999999999</v>
      </c>
      <c r="BA137" s="16">
        <v>0.60670000000000002</v>
      </c>
      <c r="BB137" s="13" t="s">
        <v>69</v>
      </c>
      <c r="BC137" s="13" t="s">
        <v>63</v>
      </c>
    </row>
    <row r="138" spans="1:55" x14ac:dyDescent="0.25">
      <c r="A138" s="13" t="s">
        <v>64</v>
      </c>
      <c r="B138" s="13" t="s">
        <v>97</v>
      </c>
      <c r="C138" s="14" t="s">
        <v>91</v>
      </c>
      <c r="D138" s="15">
        <v>9</v>
      </c>
      <c r="E138" s="15" t="s">
        <v>369</v>
      </c>
      <c r="F138" s="13" t="s">
        <v>370</v>
      </c>
      <c r="G138" s="13">
        <v>30</v>
      </c>
      <c r="H138" s="13">
        <v>24</v>
      </c>
      <c r="I138" s="13">
        <v>0</v>
      </c>
      <c r="J138" s="13">
        <v>0</v>
      </c>
      <c r="K138" s="13">
        <f t="shared" si="17"/>
        <v>24</v>
      </c>
      <c r="L138" s="16">
        <f>K138/G138</f>
        <v>0.8</v>
      </c>
      <c r="M138" s="14">
        <v>1.45</v>
      </c>
      <c r="N138" s="13">
        <v>9</v>
      </c>
      <c r="O138" s="13">
        <v>1</v>
      </c>
      <c r="P138" s="13">
        <f t="shared" si="18"/>
        <v>8</v>
      </c>
      <c r="Q138" s="16">
        <v>0.77780000000000005</v>
      </c>
      <c r="R138" s="17">
        <f t="shared" si="19"/>
        <v>6.2224000000000004</v>
      </c>
      <c r="S138" s="13">
        <v>0</v>
      </c>
      <c r="T138" s="13">
        <v>0</v>
      </c>
      <c r="U138" s="13">
        <v>0</v>
      </c>
      <c r="V138" s="17">
        <f t="shared" si="20"/>
        <v>0</v>
      </c>
      <c r="W138" s="13">
        <v>1</v>
      </c>
      <c r="X138" s="13">
        <v>0</v>
      </c>
      <c r="Y138" s="13">
        <v>0</v>
      </c>
      <c r="Z138" s="17">
        <v>1.9394450999999999</v>
      </c>
      <c r="AA138" s="16">
        <f>(K138+R138+V138-W138-X138-Y138-Z138)/G138</f>
        <v>0.90943183000000005</v>
      </c>
      <c r="AB138" s="13">
        <f t="shared" si="23"/>
        <v>0</v>
      </c>
      <c r="AC138" s="13">
        <f>IF(((G138-K138-R138-V138+W138+X138+Y138+Z138)/Q138)&gt;0,ROUNDUP(((G138-K138-R138-V138+W138+X138+Y138+Z138)/Q138),0),0)</f>
        <v>4</v>
      </c>
      <c r="AD138" s="13">
        <f>IF(((1+G138-K138-R138-V138+W138+X138+Y138+Z138)/Q138)&gt;0,ROUNDUP(((1+G138-K138-R138-V138+W138+X138+Y138+Z138)/Q138),0),0)</f>
        <v>5</v>
      </c>
      <c r="AE138" s="16">
        <f>1/G138</f>
        <v>3.3333333333333333E-2</v>
      </c>
      <c r="AF138" s="16">
        <f>P138/(K138+P138)</f>
        <v>0.25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f t="shared" si="21"/>
        <v>0</v>
      </c>
      <c r="AM138" s="13">
        <v>5</v>
      </c>
      <c r="AN138" s="13">
        <v>1</v>
      </c>
      <c r="AO138" s="13">
        <v>1</v>
      </c>
      <c r="AP138" s="13">
        <v>2</v>
      </c>
      <c r="AQ138" s="13">
        <f t="shared" si="22"/>
        <v>9</v>
      </c>
      <c r="AR138" s="13" t="s">
        <v>59</v>
      </c>
      <c r="AS138" s="13" t="s">
        <v>78</v>
      </c>
      <c r="AT138" s="13" t="s">
        <v>139</v>
      </c>
      <c r="AU138" s="13">
        <v>7</v>
      </c>
      <c r="AV138" s="13">
        <v>1.64</v>
      </c>
      <c r="AW138" s="13">
        <v>1.41</v>
      </c>
      <c r="AX138" s="13">
        <v>1.23</v>
      </c>
      <c r="AY138" s="16">
        <v>0.83330000000000004</v>
      </c>
      <c r="AZ138" s="16">
        <v>0.77780000000000005</v>
      </c>
      <c r="BA138" s="16">
        <v>0.8508</v>
      </c>
      <c r="BB138" s="13" t="s">
        <v>256</v>
      </c>
      <c r="BC138" s="13" t="s">
        <v>63</v>
      </c>
    </row>
    <row r="139" spans="1:55" x14ac:dyDescent="0.25">
      <c r="A139" s="13" t="s">
        <v>80</v>
      </c>
      <c r="B139" s="13" t="s">
        <v>141</v>
      </c>
      <c r="C139" s="14" t="s">
        <v>91</v>
      </c>
      <c r="D139" s="15">
        <v>11</v>
      </c>
      <c r="E139" s="15" t="s">
        <v>371</v>
      </c>
      <c r="F139" s="13" t="s">
        <v>372</v>
      </c>
      <c r="G139" s="13">
        <v>39</v>
      </c>
      <c r="H139" s="13">
        <v>34</v>
      </c>
      <c r="I139" s="13">
        <v>2</v>
      </c>
      <c r="J139" s="13">
        <v>0</v>
      </c>
      <c r="K139" s="13">
        <f t="shared" si="17"/>
        <v>32</v>
      </c>
      <c r="L139" s="16">
        <f>K139/G139</f>
        <v>0.82051282051282048</v>
      </c>
      <c r="M139" s="14">
        <v>1.03</v>
      </c>
      <c r="N139" s="13">
        <v>4</v>
      </c>
      <c r="O139" s="13">
        <v>0</v>
      </c>
      <c r="P139" s="13">
        <f t="shared" si="18"/>
        <v>4</v>
      </c>
      <c r="Q139" s="16">
        <v>0.91669999999999996</v>
      </c>
      <c r="R139" s="17">
        <f t="shared" si="19"/>
        <v>3.6667999999999998</v>
      </c>
      <c r="S139" s="13">
        <v>0</v>
      </c>
      <c r="T139" s="13">
        <v>0</v>
      </c>
      <c r="U139" s="13">
        <v>2</v>
      </c>
      <c r="V139" s="17">
        <f t="shared" si="20"/>
        <v>2</v>
      </c>
      <c r="W139" s="13">
        <v>0</v>
      </c>
      <c r="X139" s="13">
        <v>0</v>
      </c>
      <c r="Y139" s="13">
        <v>0</v>
      </c>
      <c r="Z139" s="17">
        <v>2.7325783000000001</v>
      </c>
      <c r="AA139" s="16">
        <f>(K139+R139+V139-W139-X139-Y139-Z139)/G139</f>
        <v>0.89574927435897445</v>
      </c>
      <c r="AB139" s="13">
        <f t="shared" si="23"/>
        <v>0</v>
      </c>
      <c r="AC139" s="13">
        <f>IF(((G139-K139-R139-V139+W139+X139+Y139+Z139)/Q139)&gt;0,ROUNDUP(((G139-K139-R139-V139+W139+X139+Y139+Z139)/Q139),0),0)</f>
        <v>5</v>
      </c>
      <c r="AD139" s="13">
        <f>IF(((1+G139-K139-R139-V139+W139+X139+Y139+Z139)/Q139)&gt;0,ROUNDUP(((1+G139-K139-R139-V139+W139+X139+Y139+Z139)/Q139),0),0)</f>
        <v>6</v>
      </c>
      <c r="AE139" s="16">
        <f>1/G139</f>
        <v>2.564102564102564E-2</v>
      </c>
      <c r="AF139" s="16">
        <f>P139/(K139+P139)</f>
        <v>0.1111111111111111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f t="shared" si="21"/>
        <v>0</v>
      </c>
      <c r="AM139" s="13">
        <v>1</v>
      </c>
      <c r="AN139" s="13">
        <v>0</v>
      </c>
      <c r="AO139" s="13">
        <v>2</v>
      </c>
      <c r="AP139" s="13">
        <v>1</v>
      </c>
      <c r="AQ139" s="13">
        <f t="shared" si="22"/>
        <v>4</v>
      </c>
      <c r="AR139" s="13" t="s">
        <v>59</v>
      </c>
      <c r="AS139" s="13" t="s">
        <v>68</v>
      </c>
      <c r="AT139" s="13" t="s">
        <v>139</v>
      </c>
      <c r="AU139" s="13">
        <v>7</v>
      </c>
      <c r="AV139" s="13">
        <v>3.33</v>
      </c>
      <c r="AW139" s="13">
        <v>1.03</v>
      </c>
      <c r="AX139" s="13">
        <v>1.65</v>
      </c>
      <c r="AY139" s="16">
        <v>0.83330000000000004</v>
      </c>
      <c r="AZ139" s="16">
        <v>0.91669999999999996</v>
      </c>
      <c r="BA139" s="16">
        <v>0.67210000000000003</v>
      </c>
      <c r="BB139" s="13" t="s">
        <v>287</v>
      </c>
      <c r="BC139" s="13" t="s">
        <v>63</v>
      </c>
    </row>
    <row r="140" spans="1:55" x14ac:dyDescent="0.25">
      <c r="A140" s="13" t="s">
        <v>80</v>
      </c>
      <c r="B140" s="13" t="s">
        <v>231</v>
      </c>
      <c r="C140" s="14" t="s">
        <v>75</v>
      </c>
      <c r="D140" s="15">
        <v>8</v>
      </c>
      <c r="E140" s="15" t="s">
        <v>373</v>
      </c>
      <c r="F140" s="13" t="s">
        <v>374</v>
      </c>
      <c r="G140" s="13">
        <v>40</v>
      </c>
      <c r="H140" s="13">
        <v>23</v>
      </c>
      <c r="I140" s="13">
        <v>0</v>
      </c>
      <c r="J140" s="13">
        <v>0</v>
      </c>
      <c r="K140" s="13">
        <f t="shared" si="17"/>
        <v>23</v>
      </c>
      <c r="L140" s="16">
        <f>K140/G140</f>
        <v>0.57499999999999996</v>
      </c>
      <c r="M140" s="14">
        <v>2.4500000000000002</v>
      </c>
      <c r="N140" s="13">
        <v>3</v>
      </c>
      <c r="O140" s="13">
        <v>0</v>
      </c>
      <c r="P140" s="13">
        <f t="shared" si="18"/>
        <v>3</v>
      </c>
      <c r="Q140" s="16">
        <v>0.63829999999999998</v>
      </c>
      <c r="R140" s="17">
        <f t="shared" si="19"/>
        <v>1.9148999999999998</v>
      </c>
      <c r="S140" s="13">
        <v>1</v>
      </c>
      <c r="T140" s="13">
        <v>0</v>
      </c>
      <c r="U140" s="13">
        <v>0</v>
      </c>
      <c r="V140" s="17">
        <f t="shared" si="20"/>
        <v>0.63829999999999998</v>
      </c>
      <c r="W140" s="13">
        <v>0</v>
      </c>
      <c r="X140" s="13">
        <v>0</v>
      </c>
      <c r="Y140" s="13">
        <v>0</v>
      </c>
      <c r="Z140" s="17">
        <v>3.5690824000000001</v>
      </c>
      <c r="AA140" s="16">
        <f>(K140+R140+V140-W140-X140-Y140-Z140)/G140</f>
        <v>0.54960293999999998</v>
      </c>
      <c r="AB140" s="13">
        <f t="shared" si="23"/>
        <v>17</v>
      </c>
      <c r="AC140" s="13">
        <f>IF(((G140-K140-R140-V140+W140+X140+Y140+Z140)/Q140)&gt;0,ROUNDUP(((G140-K140-R140-V140+W140+X140+Y140+Z140)/Q140),0),0)</f>
        <v>29</v>
      </c>
      <c r="AD140" s="13">
        <f>IF(((1+G140-K140-R140-V140+W140+X140+Y140+Z140)/Q140)&gt;0,ROUNDUP(((1+G140-K140-R140-V140+W140+X140+Y140+Z140)/Q140),0),0)</f>
        <v>30</v>
      </c>
      <c r="AE140" s="16">
        <f>1/G140</f>
        <v>2.5000000000000001E-2</v>
      </c>
      <c r="AF140" s="16">
        <f>P140/(K140+P140)</f>
        <v>0.11538461538461539</v>
      </c>
      <c r="AG140" s="13">
        <v>0</v>
      </c>
      <c r="AH140" s="13">
        <v>0</v>
      </c>
      <c r="AI140" s="13">
        <v>0</v>
      </c>
      <c r="AJ140" s="13">
        <v>2</v>
      </c>
      <c r="AK140" s="13">
        <v>0</v>
      </c>
      <c r="AL140" s="13">
        <f t="shared" si="21"/>
        <v>2</v>
      </c>
      <c r="AM140" s="13">
        <v>0</v>
      </c>
      <c r="AN140" s="13">
        <v>0</v>
      </c>
      <c r="AO140" s="13">
        <v>0</v>
      </c>
      <c r="AP140" s="13">
        <v>1</v>
      </c>
      <c r="AQ140" s="13">
        <f t="shared" si="22"/>
        <v>1</v>
      </c>
      <c r="AR140" s="13" t="s">
        <v>59</v>
      </c>
      <c r="AS140" s="13" t="s">
        <v>110</v>
      </c>
      <c r="AT140" s="13" t="s">
        <v>61</v>
      </c>
      <c r="AU140" s="13">
        <v>3</v>
      </c>
      <c r="AV140" s="13">
        <v>3.11</v>
      </c>
      <c r="AW140" s="13">
        <v>1.87</v>
      </c>
      <c r="AX140" s="13">
        <v>1.99</v>
      </c>
      <c r="AY140" s="16">
        <v>0.60870000000000002</v>
      </c>
      <c r="AZ140" s="16">
        <v>0.66669999999999996</v>
      </c>
      <c r="BA140" s="16">
        <v>0.74929999999999997</v>
      </c>
      <c r="BB140" s="13" t="s">
        <v>90</v>
      </c>
      <c r="BC140" s="13" t="s">
        <v>63</v>
      </c>
    </row>
    <row r="141" spans="1:55" x14ac:dyDescent="0.25">
      <c r="A141" s="13" t="s">
        <v>64</v>
      </c>
      <c r="B141" s="13" t="s">
        <v>74</v>
      </c>
      <c r="C141" s="14" t="s">
        <v>91</v>
      </c>
      <c r="D141" s="15">
        <v>4</v>
      </c>
      <c r="E141" s="15" t="s">
        <v>375</v>
      </c>
      <c r="F141" s="13" t="s">
        <v>376</v>
      </c>
      <c r="G141" s="13">
        <v>14</v>
      </c>
      <c r="H141" s="13">
        <v>12</v>
      </c>
      <c r="I141" s="13">
        <v>0</v>
      </c>
      <c r="J141" s="13">
        <v>0</v>
      </c>
      <c r="K141" s="13">
        <f t="shared" si="17"/>
        <v>12</v>
      </c>
      <c r="L141" s="16">
        <f>K141/G141</f>
        <v>0.8571428571428571</v>
      </c>
      <c r="M141" s="14">
        <v>0.56000000000000005</v>
      </c>
      <c r="N141" s="13">
        <v>2</v>
      </c>
      <c r="O141" s="13">
        <v>0</v>
      </c>
      <c r="P141" s="13">
        <f t="shared" si="18"/>
        <v>2</v>
      </c>
      <c r="Q141" s="16">
        <v>0.95450000000000002</v>
      </c>
      <c r="R141" s="17">
        <f t="shared" si="19"/>
        <v>1.909</v>
      </c>
      <c r="S141" s="13">
        <v>0</v>
      </c>
      <c r="T141" s="13">
        <v>0</v>
      </c>
      <c r="U141" s="13">
        <v>0</v>
      </c>
      <c r="V141" s="17">
        <f t="shared" si="20"/>
        <v>0</v>
      </c>
      <c r="W141" s="13">
        <v>1</v>
      </c>
      <c r="X141" s="13">
        <v>0</v>
      </c>
      <c r="Y141" s="13">
        <v>0</v>
      </c>
      <c r="Z141" s="17">
        <v>0.59114370000000005</v>
      </c>
      <c r="AA141" s="16">
        <f>(K141+R141+V141-W141-X141-Y141-Z141)/G141</f>
        <v>0.87984687857142863</v>
      </c>
      <c r="AB141" s="13">
        <f t="shared" si="23"/>
        <v>0</v>
      </c>
      <c r="AC141" s="13">
        <f>IF(((G141-K141-R141-V141+W141+X141+Y141+Z141)/Q141)&gt;0,ROUNDUP(((G141-K141-R141-V141+W141+X141+Y141+Z141)/Q141),0),0)</f>
        <v>2</v>
      </c>
      <c r="AD141" s="13">
        <f>IF(((1+G141-K141-R141-V141+W141+X141+Y141+Z141)/Q141)&gt;0,ROUNDUP(((1+G141-K141-R141-V141+W141+X141+Y141+Z141)/Q141),0),0)</f>
        <v>3</v>
      </c>
      <c r="AE141" s="16">
        <f>1/G141</f>
        <v>7.1428571428571425E-2</v>
      </c>
      <c r="AF141" s="16">
        <f>P141/(K141+P141)</f>
        <v>0.14285714285714285</v>
      </c>
      <c r="AG141" s="13">
        <v>0</v>
      </c>
      <c r="AH141" s="13">
        <v>0</v>
      </c>
      <c r="AI141" s="13">
        <v>0</v>
      </c>
      <c r="AJ141" s="13">
        <v>0</v>
      </c>
      <c r="AK141" s="13">
        <v>2</v>
      </c>
      <c r="AL141" s="13">
        <f t="shared" si="21"/>
        <v>2</v>
      </c>
      <c r="AM141" s="13">
        <v>0</v>
      </c>
      <c r="AN141" s="13">
        <v>0</v>
      </c>
      <c r="AO141" s="13">
        <v>0</v>
      </c>
      <c r="AP141" s="13">
        <v>0</v>
      </c>
      <c r="AQ141" s="13">
        <f t="shared" si="22"/>
        <v>0</v>
      </c>
      <c r="AR141" s="13" t="s">
        <v>59</v>
      </c>
      <c r="AS141" s="13" t="s">
        <v>78</v>
      </c>
      <c r="AT141" s="13" t="s">
        <v>61</v>
      </c>
      <c r="AU141" s="13">
        <v>7</v>
      </c>
      <c r="AV141" s="13">
        <v>0.76</v>
      </c>
      <c r="AW141" s="13">
        <v>0.23</v>
      </c>
      <c r="AX141" s="13">
        <v>0.49</v>
      </c>
      <c r="AY141" s="16">
        <v>0.93330000000000002</v>
      </c>
      <c r="AZ141" s="16">
        <v>0.99250000000000005</v>
      </c>
      <c r="BA141" s="16">
        <v>0.95120000000000005</v>
      </c>
      <c r="BB141" s="13" t="s">
        <v>183</v>
      </c>
      <c r="BC141" s="13" t="s">
        <v>63</v>
      </c>
    </row>
    <row r="142" spans="1:55" x14ac:dyDescent="0.25">
      <c r="A142" s="13" t="s">
        <v>64</v>
      </c>
      <c r="B142" s="13" t="s">
        <v>97</v>
      </c>
      <c r="C142" s="14" t="s">
        <v>75</v>
      </c>
      <c r="D142" s="15">
        <v>7</v>
      </c>
      <c r="E142" s="15" t="s">
        <v>377</v>
      </c>
      <c r="F142" s="13" t="s">
        <v>376</v>
      </c>
      <c r="G142" s="13">
        <v>26</v>
      </c>
      <c r="H142" s="13">
        <v>15</v>
      </c>
      <c r="I142" s="13">
        <v>0</v>
      </c>
      <c r="J142" s="13">
        <v>0</v>
      </c>
      <c r="K142" s="13">
        <f t="shared" si="17"/>
        <v>15</v>
      </c>
      <c r="L142" s="16">
        <f>K142/G142</f>
        <v>0.57692307692307687</v>
      </c>
      <c r="M142" s="14">
        <v>1.65</v>
      </c>
      <c r="N142" s="13">
        <v>9</v>
      </c>
      <c r="O142" s="13">
        <v>0</v>
      </c>
      <c r="P142" s="13">
        <f t="shared" si="18"/>
        <v>9</v>
      </c>
      <c r="Q142" s="16">
        <v>0.75609999999999999</v>
      </c>
      <c r="R142" s="17">
        <f t="shared" si="19"/>
        <v>6.8048999999999999</v>
      </c>
      <c r="S142" s="13">
        <v>0</v>
      </c>
      <c r="T142" s="13">
        <v>0</v>
      </c>
      <c r="U142" s="13">
        <v>0</v>
      </c>
      <c r="V142" s="17">
        <f t="shared" si="20"/>
        <v>0</v>
      </c>
      <c r="W142" s="13">
        <v>1</v>
      </c>
      <c r="X142" s="13">
        <v>0</v>
      </c>
      <c r="Y142" s="13">
        <v>0</v>
      </c>
      <c r="Z142" s="17">
        <v>1.1346932000000001</v>
      </c>
      <c r="AA142" s="16">
        <f>(K142+R142+V142-W142-X142-Y142-Z142)/G142</f>
        <v>0.75654641538461531</v>
      </c>
      <c r="AB142" s="13">
        <f t="shared" si="23"/>
        <v>2</v>
      </c>
      <c r="AC142" s="13">
        <f>IF(((G142-K142-R142-V142+W142+X142+Y142+Z142)/Q142)&gt;0,ROUNDUP(((G142-K142-R142-V142+W142+X142+Y142+Z142)/Q142),0),0)</f>
        <v>9</v>
      </c>
      <c r="AD142" s="13">
        <f>IF(((1+G142-K142-R142-V142+W142+X142+Y142+Z142)/Q142)&gt;0,ROUNDUP(((1+G142-K142-R142-V142+W142+X142+Y142+Z142)/Q142),0),0)</f>
        <v>10</v>
      </c>
      <c r="AE142" s="16">
        <f>1/G142</f>
        <v>3.8461538461538464E-2</v>
      </c>
      <c r="AF142" s="16">
        <f>P142/(K142+P142)</f>
        <v>0.375</v>
      </c>
      <c r="AG142" s="13">
        <v>0</v>
      </c>
      <c r="AH142" s="13">
        <v>2</v>
      </c>
      <c r="AI142" s="13">
        <v>0</v>
      </c>
      <c r="AJ142" s="13">
        <v>4</v>
      </c>
      <c r="AK142" s="13">
        <v>3</v>
      </c>
      <c r="AL142" s="13">
        <f t="shared" si="21"/>
        <v>9</v>
      </c>
      <c r="AM142" s="13">
        <v>0</v>
      </c>
      <c r="AN142" s="13">
        <v>0</v>
      </c>
      <c r="AO142" s="13">
        <v>0</v>
      </c>
      <c r="AP142" s="13">
        <v>0</v>
      </c>
      <c r="AQ142" s="13">
        <f t="shared" si="22"/>
        <v>0</v>
      </c>
      <c r="AR142" s="13" t="s">
        <v>59</v>
      </c>
      <c r="AS142" s="13" t="s">
        <v>78</v>
      </c>
      <c r="AT142" s="13" t="s">
        <v>61</v>
      </c>
      <c r="AU142" s="13">
        <v>3</v>
      </c>
      <c r="AV142" s="13">
        <v>1.95</v>
      </c>
      <c r="AW142" s="13">
        <v>0.8</v>
      </c>
      <c r="AX142" s="13">
        <v>1.68</v>
      </c>
      <c r="AY142" s="16">
        <v>0.76670000000000005</v>
      </c>
      <c r="AZ142" s="16">
        <v>0.72729999999999995</v>
      </c>
      <c r="BA142" s="16">
        <v>0.78220000000000001</v>
      </c>
      <c r="BB142" s="13" t="s">
        <v>79</v>
      </c>
      <c r="BC142" s="13" t="s">
        <v>63</v>
      </c>
    </row>
    <row r="143" spans="1:55" x14ac:dyDescent="0.25">
      <c r="A143" s="13" t="s">
        <v>80</v>
      </c>
      <c r="B143" s="13" t="s">
        <v>220</v>
      </c>
      <c r="C143" s="14" t="s">
        <v>75</v>
      </c>
      <c r="D143" s="15">
        <v>9</v>
      </c>
      <c r="E143" s="15" t="s">
        <v>378</v>
      </c>
      <c r="F143" s="13" t="s">
        <v>379</v>
      </c>
      <c r="G143" s="13">
        <v>45</v>
      </c>
      <c r="H143" s="13">
        <v>35</v>
      </c>
      <c r="I143" s="13">
        <v>1</v>
      </c>
      <c r="J143" s="13">
        <v>0</v>
      </c>
      <c r="K143" s="13">
        <f t="shared" si="17"/>
        <v>34</v>
      </c>
      <c r="L143" s="16">
        <f>K143/G143</f>
        <v>0.75555555555555554</v>
      </c>
      <c r="M143" s="14">
        <v>2.0499999999999998</v>
      </c>
      <c r="N143" s="13">
        <v>9</v>
      </c>
      <c r="O143" s="13">
        <v>0</v>
      </c>
      <c r="P143" s="13">
        <f t="shared" si="18"/>
        <v>9</v>
      </c>
      <c r="Q143" s="16">
        <v>0.80359999999999998</v>
      </c>
      <c r="R143" s="17">
        <f t="shared" si="19"/>
        <v>7.2324000000000002</v>
      </c>
      <c r="S143" s="13">
        <v>2</v>
      </c>
      <c r="T143" s="13">
        <v>0</v>
      </c>
      <c r="U143" s="13">
        <v>1</v>
      </c>
      <c r="V143" s="17">
        <f t="shared" si="20"/>
        <v>2.6071999999999997</v>
      </c>
      <c r="W143" s="13">
        <v>1</v>
      </c>
      <c r="X143" s="13">
        <v>0</v>
      </c>
      <c r="Y143" s="13">
        <v>0</v>
      </c>
      <c r="Z143" s="17">
        <v>5.2975133000000003</v>
      </c>
      <c r="AA143" s="16">
        <f>(K143+R143+V143-W143-X143-Y143-Z143)/G143</f>
        <v>0.83426859333333325</v>
      </c>
      <c r="AB143" s="13">
        <f t="shared" si="23"/>
        <v>0</v>
      </c>
      <c r="AC143" s="13">
        <f>IF(((G143-K143-R143-V143+W143+X143+Y143+Z143)/Q143)&gt;0,ROUNDUP(((G143-K143-R143-V143+W143+X143+Y143+Z143)/Q143),0),0)</f>
        <v>10</v>
      </c>
      <c r="AD143" s="13">
        <f>IF(((1+G143-K143-R143-V143+W143+X143+Y143+Z143)/Q143)&gt;0,ROUNDUP(((1+G143-K143-R143-V143+W143+X143+Y143+Z143)/Q143),0),0)</f>
        <v>11</v>
      </c>
      <c r="AE143" s="16">
        <f>1/G143</f>
        <v>2.2222222222222223E-2</v>
      </c>
      <c r="AF143" s="16">
        <f>P143/(K143+P143)</f>
        <v>0.20930232558139536</v>
      </c>
      <c r="AG143" s="13">
        <v>0</v>
      </c>
      <c r="AH143" s="13">
        <v>2</v>
      </c>
      <c r="AI143" s="13">
        <v>0</v>
      </c>
      <c r="AJ143" s="13">
        <v>0</v>
      </c>
      <c r="AK143" s="13">
        <v>0</v>
      </c>
      <c r="AL143" s="13">
        <f t="shared" si="21"/>
        <v>2</v>
      </c>
      <c r="AM143" s="13">
        <v>1</v>
      </c>
      <c r="AN143" s="13">
        <v>3</v>
      </c>
      <c r="AO143" s="13">
        <v>3</v>
      </c>
      <c r="AP143" s="13">
        <v>0</v>
      </c>
      <c r="AQ143" s="13">
        <f t="shared" si="22"/>
        <v>7</v>
      </c>
      <c r="AR143" s="13" t="s">
        <v>59</v>
      </c>
      <c r="AS143" s="13" t="s">
        <v>84</v>
      </c>
      <c r="AT143" s="13" t="s">
        <v>61</v>
      </c>
      <c r="AU143" s="13">
        <v>3</v>
      </c>
      <c r="AV143" s="13">
        <v>2.52</v>
      </c>
      <c r="AW143" s="13">
        <v>1.85</v>
      </c>
      <c r="AX143" s="13">
        <v>1.99</v>
      </c>
      <c r="AY143" s="16">
        <v>0.8125</v>
      </c>
      <c r="AZ143" s="16">
        <v>0.8</v>
      </c>
      <c r="BA143" s="16">
        <v>0.74929999999999997</v>
      </c>
      <c r="BB143" s="13" t="s">
        <v>90</v>
      </c>
      <c r="BC143" s="13" t="s">
        <v>63</v>
      </c>
    </row>
    <row r="144" spans="1:55" x14ac:dyDescent="0.25">
      <c r="A144" s="13" t="s">
        <v>64</v>
      </c>
      <c r="B144" s="13" t="s">
        <v>74</v>
      </c>
      <c r="C144" s="14" t="s">
        <v>91</v>
      </c>
      <c r="D144" s="15">
        <v>7</v>
      </c>
      <c r="E144" s="15" t="s">
        <v>380</v>
      </c>
      <c r="F144" s="13" t="s">
        <v>381</v>
      </c>
      <c r="G144" s="13">
        <v>23</v>
      </c>
      <c r="H144" s="13">
        <v>15</v>
      </c>
      <c r="I144" s="13">
        <v>0</v>
      </c>
      <c r="J144" s="13">
        <v>0</v>
      </c>
      <c r="K144" s="13">
        <f t="shared" si="17"/>
        <v>15</v>
      </c>
      <c r="L144" s="16">
        <f>K144/G144</f>
        <v>0.65217391304347827</v>
      </c>
      <c r="M144" s="14">
        <v>1.73</v>
      </c>
      <c r="N144" s="13">
        <v>8</v>
      </c>
      <c r="O144" s="13">
        <v>0</v>
      </c>
      <c r="P144" s="13">
        <f t="shared" si="18"/>
        <v>8</v>
      </c>
      <c r="Q144" s="16">
        <v>0.82050000000000001</v>
      </c>
      <c r="R144" s="17">
        <f t="shared" si="19"/>
        <v>6.5640000000000001</v>
      </c>
      <c r="S144" s="13">
        <v>0</v>
      </c>
      <c r="T144" s="13">
        <v>0</v>
      </c>
      <c r="U144" s="13">
        <v>0</v>
      </c>
      <c r="V144" s="17">
        <f t="shared" si="20"/>
        <v>0</v>
      </c>
      <c r="W144" s="13">
        <v>3</v>
      </c>
      <c r="X144" s="13">
        <v>0</v>
      </c>
      <c r="Y144" s="13">
        <v>0</v>
      </c>
      <c r="Z144" s="17">
        <v>1.3371784</v>
      </c>
      <c r="AA144" s="16">
        <f>(K144+R144+V144-W144-X144-Y144-Z144)/G144</f>
        <v>0.74899224347826088</v>
      </c>
      <c r="AB144" s="13">
        <f t="shared" si="23"/>
        <v>2</v>
      </c>
      <c r="AC144" s="13">
        <f>IF(((G144-K144-R144-V144+W144+X144+Y144+Z144)/Q144)&gt;0,ROUNDUP(((G144-K144-R144-V144+W144+X144+Y144+Z144)/Q144),0),0)</f>
        <v>8</v>
      </c>
      <c r="AD144" s="13">
        <f>IF(((1+G144-K144-R144-V144+W144+X144+Y144+Z144)/Q144)&gt;0,ROUNDUP(((1+G144-K144-R144-V144+W144+X144+Y144+Z144)/Q144),0),0)</f>
        <v>9</v>
      </c>
      <c r="AE144" s="16">
        <f>1/G144</f>
        <v>4.3478260869565216E-2</v>
      </c>
      <c r="AF144" s="16">
        <f>P144/(K144+P144)</f>
        <v>0.34782608695652173</v>
      </c>
      <c r="AG144" s="13">
        <v>0</v>
      </c>
      <c r="AH144" s="13">
        <v>4</v>
      </c>
      <c r="AI144" s="13">
        <v>0</v>
      </c>
      <c r="AJ144" s="13">
        <v>0</v>
      </c>
      <c r="AK144" s="13">
        <v>2</v>
      </c>
      <c r="AL144" s="13">
        <f t="shared" si="21"/>
        <v>6</v>
      </c>
      <c r="AM144" s="13">
        <v>0</v>
      </c>
      <c r="AN144" s="13">
        <v>0</v>
      </c>
      <c r="AO144" s="13">
        <v>0</v>
      </c>
      <c r="AP144" s="13">
        <v>2</v>
      </c>
      <c r="AQ144" s="13">
        <f t="shared" si="22"/>
        <v>2</v>
      </c>
      <c r="AR144" s="13" t="s">
        <v>59</v>
      </c>
      <c r="AS144" s="13" t="s">
        <v>78</v>
      </c>
      <c r="AT144" s="13" t="s">
        <v>61</v>
      </c>
      <c r="AU144" s="13">
        <v>7</v>
      </c>
      <c r="AV144" s="13">
        <v>1.91</v>
      </c>
      <c r="AW144" s="13">
        <v>1.47</v>
      </c>
      <c r="AX144" s="13">
        <v>0.9</v>
      </c>
      <c r="AY144" s="16">
        <v>0.82609999999999995</v>
      </c>
      <c r="AZ144" s="16">
        <v>0.8125</v>
      </c>
      <c r="BA144" s="16">
        <v>0.84519999999999995</v>
      </c>
      <c r="BB144" s="13" t="s">
        <v>192</v>
      </c>
      <c r="BC144" s="13" t="s">
        <v>63</v>
      </c>
    </row>
    <row r="145" spans="1:55" x14ac:dyDescent="0.25">
      <c r="A145" s="13" t="s">
        <v>54</v>
      </c>
      <c r="B145" s="13" t="s">
        <v>343</v>
      </c>
      <c r="C145" s="14" t="s">
        <v>75</v>
      </c>
      <c r="D145" s="15">
        <v>5</v>
      </c>
      <c r="E145" s="15" t="s">
        <v>382</v>
      </c>
      <c r="F145" s="13" t="s">
        <v>383</v>
      </c>
      <c r="G145" s="13">
        <v>18</v>
      </c>
      <c r="H145" s="13">
        <v>14</v>
      </c>
      <c r="I145" s="13">
        <v>0</v>
      </c>
      <c r="J145" s="13">
        <v>0</v>
      </c>
      <c r="K145" s="13">
        <f t="shared" si="17"/>
        <v>14</v>
      </c>
      <c r="L145" s="16">
        <f>K145/G145</f>
        <v>0.77777777777777779</v>
      </c>
      <c r="M145" s="14">
        <v>1.19</v>
      </c>
      <c r="N145" s="13">
        <v>0</v>
      </c>
      <c r="O145" s="13">
        <v>0</v>
      </c>
      <c r="P145" s="13">
        <f t="shared" si="18"/>
        <v>0</v>
      </c>
      <c r="Q145" s="16">
        <v>0.90910000000000002</v>
      </c>
      <c r="R145" s="17">
        <f t="shared" si="19"/>
        <v>0</v>
      </c>
      <c r="S145" s="13">
        <v>0</v>
      </c>
      <c r="T145" s="13">
        <v>0</v>
      </c>
      <c r="U145" s="13">
        <v>0</v>
      </c>
      <c r="V145" s="17">
        <f t="shared" si="20"/>
        <v>0</v>
      </c>
      <c r="W145" s="13">
        <v>0</v>
      </c>
      <c r="X145" s="13">
        <v>0</v>
      </c>
      <c r="Y145" s="13">
        <v>0</v>
      </c>
      <c r="Z145" s="17">
        <v>0.45299519999999999</v>
      </c>
      <c r="AA145" s="16">
        <f>(K145+R145+V145-W145-X145-Y145-Z145)/G145</f>
        <v>0.75261137777777776</v>
      </c>
      <c r="AB145" s="13">
        <f t="shared" si="23"/>
        <v>2</v>
      </c>
      <c r="AC145" s="13">
        <f>IF(((G145-K145-R145-V145+W145+X145+Y145+Z145)/Q145)&gt;0,ROUNDUP(((G145-K145-R145-V145+W145+X145+Y145+Z145)/Q145),0),0)</f>
        <v>5</v>
      </c>
      <c r="AD145" s="13">
        <f>IF(((1+G145-K145-R145-V145+W145+X145+Y145+Z145)/Q145)&gt;0,ROUNDUP(((1+G145-K145-R145-V145+W145+X145+Y145+Z145)/Q145),0),0)</f>
        <v>6</v>
      </c>
      <c r="AE145" s="16">
        <f>1/G145</f>
        <v>5.5555555555555552E-2</v>
      </c>
      <c r="AF145" s="16">
        <f>P145/(K145+P145)</f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f t="shared" si="21"/>
        <v>0</v>
      </c>
      <c r="AM145" s="13">
        <v>0</v>
      </c>
      <c r="AN145" s="13">
        <v>0</v>
      </c>
      <c r="AO145" s="13">
        <v>0</v>
      </c>
      <c r="AP145" s="13">
        <v>0</v>
      </c>
      <c r="AQ145" s="13">
        <f t="shared" si="22"/>
        <v>0</v>
      </c>
      <c r="AR145" s="13" t="s">
        <v>59</v>
      </c>
      <c r="AS145" s="13" t="s">
        <v>89</v>
      </c>
      <c r="AT145" s="13" t="s">
        <v>61</v>
      </c>
      <c r="AU145" s="13">
        <v>3</v>
      </c>
      <c r="AV145" s="13">
        <v>1.25</v>
      </c>
      <c r="AW145" s="13">
        <v>0.56000000000000005</v>
      </c>
      <c r="AX145" s="13">
        <v>1.55</v>
      </c>
      <c r="AY145" s="16">
        <v>0.88890000000000002</v>
      </c>
      <c r="AZ145" s="16">
        <v>0.88460000000000005</v>
      </c>
      <c r="BA145" s="16">
        <v>0.82099999999999995</v>
      </c>
      <c r="BB145" s="13" t="s">
        <v>118</v>
      </c>
      <c r="BC145" s="13" t="s">
        <v>63</v>
      </c>
    </row>
    <row r="146" spans="1:55" x14ac:dyDescent="0.25">
      <c r="A146" s="13" t="s">
        <v>64</v>
      </c>
      <c r="B146" s="13" t="s">
        <v>173</v>
      </c>
      <c r="C146" s="14" t="s">
        <v>75</v>
      </c>
      <c r="D146" s="15">
        <v>6</v>
      </c>
      <c r="E146" s="15" t="s">
        <v>384</v>
      </c>
      <c r="F146" s="13" t="s">
        <v>385</v>
      </c>
      <c r="G146" s="13">
        <v>22</v>
      </c>
      <c r="H146" s="13">
        <v>14</v>
      </c>
      <c r="I146" s="13">
        <v>0</v>
      </c>
      <c r="J146" s="13">
        <v>0</v>
      </c>
      <c r="K146" s="13">
        <f t="shared" si="17"/>
        <v>14</v>
      </c>
      <c r="L146" s="16">
        <f>K146/G146</f>
        <v>0.63636363636363635</v>
      </c>
      <c r="M146" s="14">
        <v>1.74</v>
      </c>
      <c r="N146" s="13">
        <v>4</v>
      </c>
      <c r="O146" s="13">
        <v>0</v>
      </c>
      <c r="P146" s="13">
        <f t="shared" si="18"/>
        <v>4</v>
      </c>
      <c r="Q146" s="16">
        <v>0.78380000000000005</v>
      </c>
      <c r="R146" s="17">
        <f t="shared" si="19"/>
        <v>3.1352000000000002</v>
      </c>
      <c r="S146" s="13">
        <v>0</v>
      </c>
      <c r="T146" s="13">
        <v>0</v>
      </c>
      <c r="U146" s="13">
        <v>0</v>
      </c>
      <c r="V146" s="17">
        <f t="shared" si="20"/>
        <v>0</v>
      </c>
      <c r="W146" s="13">
        <v>0</v>
      </c>
      <c r="X146" s="13">
        <v>0</v>
      </c>
      <c r="Y146" s="13">
        <v>0</v>
      </c>
      <c r="Z146" s="17">
        <v>1.1537980999999999</v>
      </c>
      <c r="AA146" s="16">
        <f>(K146+R146+V146-W146-X146-Y146-Z146)/G146</f>
        <v>0.72642735909090916</v>
      </c>
      <c r="AB146" s="13">
        <f t="shared" si="23"/>
        <v>3</v>
      </c>
      <c r="AC146" s="13">
        <f>IF(((G146-K146-R146-V146+W146+X146+Y146+Z146)/Q146)&gt;0,ROUNDUP(((G146-K146-R146-V146+W146+X146+Y146+Z146)/Q146),0),0)</f>
        <v>8</v>
      </c>
      <c r="AD146" s="13">
        <f>IF(((1+G146-K146-R146-V146+W146+X146+Y146+Z146)/Q146)&gt;0,ROUNDUP(((1+G146-K146-R146-V146+W146+X146+Y146+Z146)/Q146),0),0)</f>
        <v>9</v>
      </c>
      <c r="AE146" s="16">
        <f>1/G146</f>
        <v>4.5454545454545456E-2</v>
      </c>
      <c r="AF146" s="16">
        <f>P146/(K146+P146)</f>
        <v>0.22222222222222221</v>
      </c>
      <c r="AG146" s="13">
        <v>0</v>
      </c>
      <c r="AH146" s="13">
        <v>0</v>
      </c>
      <c r="AI146" s="13">
        <v>0</v>
      </c>
      <c r="AJ146" s="13">
        <v>3</v>
      </c>
      <c r="AK146" s="13">
        <v>1</v>
      </c>
      <c r="AL146" s="13">
        <f t="shared" si="21"/>
        <v>4</v>
      </c>
      <c r="AM146" s="13">
        <v>0</v>
      </c>
      <c r="AN146" s="13">
        <v>0</v>
      </c>
      <c r="AO146" s="13">
        <v>0</v>
      </c>
      <c r="AP146" s="13">
        <v>0</v>
      </c>
      <c r="AQ146" s="13">
        <f t="shared" si="22"/>
        <v>0</v>
      </c>
      <c r="AR146" s="13" t="s">
        <v>59</v>
      </c>
      <c r="AS146" s="13" t="s">
        <v>68</v>
      </c>
      <c r="AT146" s="13" t="s">
        <v>61</v>
      </c>
      <c r="AU146" s="13">
        <v>3</v>
      </c>
      <c r="AV146" s="13">
        <v>1.85</v>
      </c>
      <c r="AW146" s="13">
        <v>0.93</v>
      </c>
      <c r="AX146" s="13">
        <v>1.77</v>
      </c>
      <c r="AY146" s="16">
        <v>0.77139999999999997</v>
      </c>
      <c r="AZ146" s="16">
        <v>0.85029999999999994</v>
      </c>
      <c r="BA146" s="16">
        <v>0.76239999999999997</v>
      </c>
      <c r="BB146" s="13" t="s">
        <v>85</v>
      </c>
      <c r="BC146" s="13" t="s">
        <v>63</v>
      </c>
    </row>
    <row r="147" spans="1:55" x14ac:dyDescent="0.25">
      <c r="A147" s="13" t="s">
        <v>64</v>
      </c>
      <c r="B147" s="13" t="s">
        <v>197</v>
      </c>
      <c r="C147" s="14" t="s">
        <v>75</v>
      </c>
      <c r="D147" s="15">
        <v>9</v>
      </c>
      <c r="E147" s="15" t="s">
        <v>386</v>
      </c>
      <c r="F147" s="13" t="s">
        <v>387</v>
      </c>
      <c r="G147" s="13">
        <v>45</v>
      </c>
      <c r="H147" s="13">
        <v>37</v>
      </c>
      <c r="I147" s="13">
        <v>0</v>
      </c>
      <c r="J147" s="13">
        <v>0</v>
      </c>
      <c r="K147" s="13">
        <f t="shared" si="17"/>
        <v>37</v>
      </c>
      <c r="L147" s="16">
        <f>K147/G147</f>
        <v>0.82222222222222219</v>
      </c>
      <c r="M147" s="14">
        <v>2.5</v>
      </c>
      <c r="N147" s="13">
        <v>5</v>
      </c>
      <c r="O147" s="13">
        <v>0</v>
      </c>
      <c r="P147" s="13">
        <f t="shared" si="18"/>
        <v>5</v>
      </c>
      <c r="Q147" s="16">
        <v>0.52380000000000004</v>
      </c>
      <c r="R147" s="17">
        <f t="shared" si="19"/>
        <v>2.6190000000000002</v>
      </c>
      <c r="S147" s="13">
        <v>2</v>
      </c>
      <c r="T147" s="13">
        <v>1</v>
      </c>
      <c r="U147" s="13">
        <v>0</v>
      </c>
      <c r="V147" s="17">
        <f t="shared" si="20"/>
        <v>1.5714000000000001</v>
      </c>
      <c r="W147" s="13">
        <v>1</v>
      </c>
      <c r="X147" s="13">
        <v>0</v>
      </c>
      <c r="Y147" s="13">
        <v>0</v>
      </c>
      <c r="Z147" s="17">
        <v>3.6661475000000001</v>
      </c>
      <c r="AA147" s="16">
        <f>(K147+R147+V147-W147-X147-Y147-Z147)/G147</f>
        <v>0.81165005555555547</v>
      </c>
      <c r="AB147" s="13">
        <f t="shared" si="23"/>
        <v>0</v>
      </c>
      <c r="AC147" s="13">
        <f>IF(((G147-K147-R147-V147+W147+X147+Y147+Z147)/Q147)&gt;0,ROUNDUP(((G147-K147-R147-V147+W147+X147+Y147+Z147)/Q147),0),0)</f>
        <v>17</v>
      </c>
      <c r="AD147" s="13">
        <f>IF(((1+G147-K147-R147-V147+W147+X147+Y147+Z147)/Q147)&gt;0,ROUNDUP(((1+G147-K147-R147-V147+W147+X147+Y147+Z147)/Q147),0),0)</f>
        <v>19</v>
      </c>
      <c r="AE147" s="16">
        <f>1/G147</f>
        <v>2.2222222222222223E-2</v>
      </c>
      <c r="AF147" s="16">
        <f>P147/(K147+P147)</f>
        <v>0.11904761904761904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f t="shared" si="21"/>
        <v>0</v>
      </c>
      <c r="AM147" s="13">
        <v>4</v>
      </c>
      <c r="AN147" s="13">
        <v>1</v>
      </c>
      <c r="AO147" s="13">
        <v>0</v>
      </c>
      <c r="AP147" s="13">
        <v>0</v>
      </c>
      <c r="AQ147" s="13">
        <f t="shared" si="22"/>
        <v>5</v>
      </c>
      <c r="AR147" s="13" t="s">
        <v>59</v>
      </c>
      <c r="AS147" s="13" t="s">
        <v>68</v>
      </c>
      <c r="AT147" s="13" t="s">
        <v>61</v>
      </c>
      <c r="AU147" s="13">
        <v>3</v>
      </c>
      <c r="AV147" s="13">
        <v>3.1</v>
      </c>
      <c r="AW147" s="13">
        <v>2.04</v>
      </c>
      <c r="AX147" s="13">
        <v>1.99</v>
      </c>
      <c r="AY147" s="16">
        <v>0.45240000000000002</v>
      </c>
      <c r="AZ147" s="16">
        <v>0.59519999999999995</v>
      </c>
      <c r="BA147" s="16">
        <v>0.74929999999999997</v>
      </c>
      <c r="BB147" s="13" t="s">
        <v>90</v>
      </c>
      <c r="BC147" s="13" t="s">
        <v>63</v>
      </c>
    </row>
    <row r="148" spans="1:55" x14ac:dyDescent="0.25">
      <c r="A148" s="13" t="s">
        <v>54</v>
      </c>
      <c r="B148" s="13" t="s">
        <v>157</v>
      </c>
      <c r="C148" s="14" t="s">
        <v>344</v>
      </c>
      <c r="D148" s="15">
        <v>8</v>
      </c>
      <c r="E148" s="15" t="s">
        <v>388</v>
      </c>
      <c r="F148" s="13" t="s">
        <v>389</v>
      </c>
      <c r="G148" s="13">
        <v>26</v>
      </c>
      <c r="H148" s="13">
        <v>17</v>
      </c>
      <c r="I148" s="13">
        <v>0</v>
      </c>
      <c r="J148" s="13">
        <v>1</v>
      </c>
      <c r="K148" s="13">
        <f t="shared" si="17"/>
        <v>16</v>
      </c>
      <c r="L148" s="16">
        <f>K148/G148</f>
        <v>0.61538461538461542</v>
      </c>
      <c r="M148" s="14">
        <v>1.51</v>
      </c>
      <c r="N148" s="13">
        <v>3</v>
      </c>
      <c r="O148" s="13">
        <v>0</v>
      </c>
      <c r="P148" s="13">
        <f t="shared" si="18"/>
        <v>3</v>
      </c>
      <c r="Q148" s="16">
        <v>0.82609999999999995</v>
      </c>
      <c r="R148" s="17">
        <f t="shared" si="19"/>
        <v>2.4782999999999999</v>
      </c>
      <c r="S148" s="13">
        <v>2</v>
      </c>
      <c r="T148" s="13">
        <v>0</v>
      </c>
      <c r="U148" s="13">
        <v>0</v>
      </c>
      <c r="V148" s="17">
        <f t="shared" si="20"/>
        <v>1.6521999999999999</v>
      </c>
      <c r="W148" s="13">
        <v>0</v>
      </c>
      <c r="X148" s="13">
        <v>0</v>
      </c>
      <c r="Y148" s="13">
        <v>0</v>
      </c>
      <c r="Z148" s="17">
        <v>1.1848574999999999</v>
      </c>
      <c r="AA148" s="16">
        <f>(K148+R148+V148-W148-X148-Y148-Z148)/G148</f>
        <v>0.72867855769230772</v>
      </c>
      <c r="AB148" s="13">
        <f t="shared" si="23"/>
        <v>3</v>
      </c>
      <c r="AC148" s="13">
        <f>IF(((G148-K148-R148-V148+W148+X148+Y148+Z148)/Q148)&gt;0,ROUNDUP(((G148-K148-R148-V148+W148+X148+Y148+Z148)/Q148),0),0)</f>
        <v>9</v>
      </c>
      <c r="AD148" s="13">
        <f>IF(((1+G148-K148-R148-V148+W148+X148+Y148+Z148)/Q148)&gt;0,ROUNDUP(((1+G148-K148-R148-V148+W148+X148+Y148+Z148)/Q148),0),0)</f>
        <v>10</v>
      </c>
      <c r="AE148" s="16">
        <f>1/G148</f>
        <v>3.8461538461538464E-2</v>
      </c>
      <c r="AF148" s="16">
        <f>P148/(K148+P148)</f>
        <v>0.15789473684210525</v>
      </c>
      <c r="AG148" s="13">
        <v>0</v>
      </c>
      <c r="AH148" s="13">
        <v>0</v>
      </c>
      <c r="AI148" s="13">
        <v>0</v>
      </c>
      <c r="AJ148" s="13">
        <v>0</v>
      </c>
      <c r="AK148" s="13">
        <v>3</v>
      </c>
      <c r="AL148" s="13">
        <f t="shared" si="21"/>
        <v>3</v>
      </c>
      <c r="AM148" s="13">
        <v>0</v>
      </c>
      <c r="AN148" s="13">
        <v>0</v>
      </c>
      <c r="AO148" s="13">
        <v>0</v>
      </c>
      <c r="AP148" s="13">
        <v>0</v>
      </c>
      <c r="AQ148" s="13">
        <f t="shared" si="22"/>
        <v>0</v>
      </c>
      <c r="AR148" s="13" t="s">
        <v>59</v>
      </c>
      <c r="AS148" s="13" t="s">
        <v>89</v>
      </c>
      <c r="AT148" s="13" t="s">
        <v>61</v>
      </c>
      <c r="AU148" s="13">
        <v>6</v>
      </c>
      <c r="AV148" s="13">
        <v>1.39</v>
      </c>
      <c r="AW148" s="13">
        <v>1.64</v>
      </c>
      <c r="AX148" s="13">
        <v>2.2599999999999998</v>
      </c>
      <c r="AY148" s="16">
        <v>0.8</v>
      </c>
      <c r="AZ148" s="16">
        <v>0.85709999999999997</v>
      </c>
      <c r="BA148" s="16">
        <v>0.7</v>
      </c>
      <c r="BB148" s="13" t="s">
        <v>348</v>
      </c>
      <c r="BC148" s="13" t="s">
        <v>63</v>
      </c>
    </row>
    <row r="149" spans="1:55" x14ac:dyDescent="0.25">
      <c r="A149" s="13" t="s">
        <v>64</v>
      </c>
      <c r="B149" s="13" t="s">
        <v>74</v>
      </c>
      <c r="C149" s="14" t="s">
        <v>91</v>
      </c>
      <c r="D149" s="15">
        <v>11</v>
      </c>
      <c r="E149" s="15" t="s">
        <v>390</v>
      </c>
      <c r="F149" s="13" t="s">
        <v>391</v>
      </c>
      <c r="G149" s="13">
        <v>33</v>
      </c>
      <c r="H149" s="13">
        <v>27</v>
      </c>
      <c r="I149" s="13">
        <v>0</v>
      </c>
      <c r="J149" s="13">
        <v>0</v>
      </c>
      <c r="K149" s="13">
        <f t="shared" si="17"/>
        <v>27</v>
      </c>
      <c r="L149" s="16">
        <f>K149/G149</f>
        <v>0.81818181818181823</v>
      </c>
      <c r="M149" s="14">
        <v>2.23</v>
      </c>
      <c r="N149" s="13">
        <v>3</v>
      </c>
      <c r="O149" s="13">
        <v>0</v>
      </c>
      <c r="P149" s="13">
        <f t="shared" si="18"/>
        <v>3</v>
      </c>
      <c r="Q149" s="16">
        <v>0.61360000000000003</v>
      </c>
      <c r="R149" s="17">
        <f t="shared" si="19"/>
        <v>1.8408000000000002</v>
      </c>
      <c r="S149" s="13">
        <v>2</v>
      </c>
      <c r="T149" s="13">
        <v>0</v>
      </c>
      <c r="U149" s="13">
        <v>0</v>
      </c>
      <c r="V149" s="17">
        <f t="shared" si="20"/>
        <v>1.2272000000000001</v>
      </c>
      <c r="W149" s="13">
        <v>0</v>
      </c>
      <c r="X149" s="13">
        <v>0</v>
      </c>
      <c r="Y149" s="13">
        <v>0</v>
      </c>
      <c r="Z149" s="17">
        <v>3.3656153999999998</v>
      </c>
      <c r="AA149" s="16">
        <f>(K149+R149+V149-W149-X149-Y149-Z149)/G149</f>
        <v>0.80916316969696978</v>
      </c>
      <c r="AB149" s="13">
        <f t="shared" si="23"/>
        <v>0</v>
      </c>
      <c r="AC149" s="13">
        <f>IF(((G149-K149-R149-V149+W149+X149+Y149+Z149)/Q149)&gt;0,ROUNDUP(((G149-K149-R149-V149+W149+X149+Y149+Z149)/Q149),0),0)</f>
        <v>11</v>
      </c>
      <c r="AD149" s="13">
        <f>IF(((1+G149-K149-R149-V149+W149+X149+Y149+Z149)/Q149)&gt;0,ROUNDUP(((1+G149-K149-R149-V149+W149+X149+Y149+Z149)/Q149),0),0)</f>
        <v>12</v>
      </c>
      <c r="AE149" s="16">
        <f>1/G149</f>
        <v>3.0303030303030304E-2</v>
      </c>
      <c r="AF149" s="16">
        <f>P149/(K149+P149)</f>
        <v>0.1</v>
      </c>
      <c r="AG149" s="13">
        <v>0</v>
      </c>
      <c r="AH149" s="13">
        <v>0</v>
      </c>
      <c r="AI149" s="13">
        <v>0</v>
      </c>
      <c r="AJ149" s="13">
        <v>0</v>
      </c>
      <c r="AK149" s="13">
        <v>0</v>
      </c>
      <c r="AL149" s="13">
        <f t="shared" si="21"/>
        <v>0</v>
      </c>
      <c r="AM149" s="13">
        <v>2</v>
      </c>
      <c r="AN149" s="13">
        <v>0</v>
      </c>
      <c r="AO149" s="13">
        <v>1</v>
      </c>
      <c r="AP149" s="13">
        <v>0</v>
      </c>
      <c r="AQ149" s="13">
        <f t="shared" si="22"/>
        <v>3</v>
      </c>
      <c r="AR149" s="13" t="s">
        <v>59</v>
      </c>
      <c r="AS149" s="13" t="s">
        <v>78</v>
      </c>
      <c r="AT149" s="13" t="s">
        <v>139</v>
      </c>
      <c r="AU149" s="13">
        <v>7</v>
      </c>
      <c r="AV149" s="13">
        <v>3.33</v>
      </c>
      <c r="AW149" s="13">
        <v>2.17</v>
      </c>
      <c r="AX149" s="13">
        <v>1.65</v>
      </c>
      <c r="AY149" s="16">
        <v>0.83330000000000004</v>
      </c>
      <c r="AZ149" s="16">
        <v>0.60980000000000001</v>
      </c>
      <c r="BA149" s="16">
        <v>0.67210000000000003</v>
      </c>
      <c r="BB149" s="13" t="s">
        <v>287</v>
      </c>
      <c r="BC149" s="13" t="s">
        <v>63</v>
      </c>
    </row>
    <row r="150" spans="1:55" x14ac:dyDescent="0.25">
      <c r="A150" s="13" t="s">
        <v>54</v>
      </c>
      <c r="B150" s="13" t="s">
        <v>55</v>
      </c>
      <c r="C150" s="14" t="s">
        <v>91</v>
      </c>
      <c r="D150" s="15">
        <v>5</v>
      </c>
      <c r="E150" s="15" t="s">
        <v>392</v>
      </c>
      <c r="F150" s="13" t="s">
        <v>393</v>
      </c>
      <c r="G150" s="13">
        <v>19</v>
      </c>
      <c r="H150" s="13">
        <v>11</v>
      </c>
      <c r="I150" s="13">
        <v>0</v>
      </c>
      <c r="J150" s="13">
        <v>0</v>
      </c>
      <c r="K150" s="13">
        <f t="shared" si="17"/>
        <v>11</v>
      </c>
      <c r="L150" s="16">
        <f>K150/G150</f>
        <v>0.57894736842105265</v>
      </c>
      <c r="M150" s="14">
        <v>0.64</v>
      </c>
      <c r="N150" s="13">
        <v>1</v>
      </c>
      <c r="O150" s="13">
        <v>0</v>
      </c>
      <c r="P150" s="13">
        <f t="shared" si="18"/>
        <v>1</v>
      </c>
      <c r="Q150" s="16">
        <v>0.75</v>
      </c>
      <c r="R150" s="17">
        <f t="shared" si="19"/>
        <v>0.75</v>
      </c>
      <c r="S150" s="13">
        <v>0</v>
      </c>
      <c r="T150" s="13">
        <v>0</v>
      </c>
      <c r="U150" s="13">
        <v>0</v>
      </c>
      <c r="V150" s="17">
        <f t="shared" si="20"/>
        <v>0</v>
      </c>
      <c r="W150" s="13">
        <v>1</v>
      </c>
      <c r="X150" s="13">
        <v>0</v>
      </c>
      <c r="Y150" s="13">
        <v>0</v>
      </c>
      <c r="Z150" s="17">
        <v>0.2479555</v>
      </c>
      <c r="AA150" s="16">
        <f>(K150+R150+V150-W150-X150-Y150-Z150)/G150</f>
        <v>0.55273918421052637</v>
      </c>
      <c r="AB150" s="13">
        <f t="shared" si="23"/>
        <v>7</v>
      </c>
      <c r="AC150" s="13">
        <f>IF(((G150-K150-R150-V150+W150+X150+Y150+Z150)/Q150)&gt;0,ROUNDUP(((G150-K150-R150-V150+W150+X150+Y150+Z150)/Q150),0),0)</f>
        <v>12</v>
      </c>
      <c r="AD150" s="13">
        <f>IF(((1+G150-K150-R150-V150+W150+X150+Y150+Z150)/Q150)&gt;0,ROUNDUP(((1+G150-K150-R150-V150+W150+X150+Y150+Z150)/Q150),0),0)</f>
        <v>13</v>
      </c>
      <c r="AE150" s="16">
        <f>1/G150</f>
        <v>5.2631578947368418E-2</v>
      </c>
      <c r="AF150" s="16">
        <f>P150/(K150+P150)</f>
        <v>8.3333333333333329E-2</v>
      </c>
      <c r="AG150" s="13">
        <v>0</v>
      </c>
      <c r="AH150" s="13">
        <v>0</v>
      </c>
      <c r="AI150" s="13">
        <v>0</v>
      </c>
      <c r="AJ150" s="13">
        <v>0</v>
      </c>
      <c r="AK150" s="13">
        <v>1</v>
      </c>
      <c r="AL150" s="13">
        <f t="shared" si="21"/>
        <v>1</v>
      </c>
      <c r="AM150" s="13">
        <v>0</v>
      </c>
      <c r="AN150" s="13">
        <v>0</v>
      </c>
      <c r="AO150" s="13">
        <v>0</v>
      </c>
      <c r="AP150" s="13">
        <v>0</v>
      </c>
      <c r="AQ150" s="13">
        <f t="shared" si="22"/>
        <v>0</v>
      </c>
      <c r="AR150" s="13" t="s">
        <v>59</v>
      </c>
      <c r="AS150" s="13" t="s">
        <v>60</v>
      </c>
      <c r="AT150" s="13" t="s">
        <v>61</v>
      </c>
      <c r="AU150" s="13">
        <v>7</v>
      </c>
      <c r="AV150" s="13">
        <v>0.74</v>
      </c>
      <c r="AW150" s="13">
        <v>0.38</v>
      </c>
      <c r="AX150" s="13">
        <v>0.77</v>
      </c>
      <c r="AY150" s="16">
        <v>0.71430000000000005</v>
      </c>
      <c r="AZ150" s="16">
        <v>0.89149999999999996</v>
      </c>
      <c r="BA150" s="16">
        <v>0.87470000000000003</v>
      </c>
      <c r="BB150" s="13" t="s">
        <v>94</v>
      </c>
      <c r="BC150" s="13" t="s">
        <v>63</v>
      </c>
    </row>
    <row r="151" spans="1:55" x14ac:dyDescent="0.25">
      <c r="A151" s="13" t="s">
        <v>54</v>
      </c>
      <c r="B151" s="13" t="s">
        <v>157</v>
      </c>
      <c r="C151" s="14" t="s">
        <v>56</v>
      </c>
      <c r="D151" s="15">
        <v>11</v>
      </c>
      <c r="E151" s="15" t="s">
        <v>394</v>
      </c>
      <c r="F151" s="13" t="s">
        <v>395</v>
      </c>
      <c r="G151" s="13">
        <v>56</v>
      </c>
      <c r="H151" s="13">
        <v>32</v>
      </c>
      <c r="I151" s="13">
        <v>0</v>
      </c>
      <c r="J151" s="13">
        <v>0</v>
      </c>
      <c r="K151" s="13">
        <f t="shared" si="17"/>
        <v>32</v>
      </c>
      <c r="L151" s="16">
        <f>K151/G151</f>
        <v>0.5714285714285714</v>
      </c>
      <c r="M151" s="14">
        <v>1.92</v>
      </c>
      <c r="N151" s="13">
        <v>4</v>
      </c>
      <c r="O151" s="13">
        <v>0</v>
      </c>
      <c r="P151" s="13">
        <f t="shared" si="18"/>
        <v>4</v>
      </c>
      <c r="Q151" s="16">
        <v>0.89359999999999995</v>
      </c>
      <c r="R151" s="17">
        <f t="shared" si="19"/>
        <v>3.5743999999999998</v>
      </c>
      <c r="S151" s="13">
        <v>1</v>
      </c>
      <c r="T151" s="13">
        <v>0</v>
      </c>
      <c r="U151" s="13">
        <v>0</v>
      </c>
      <c r="V151" s="17">
        <f t="shared" si="20"/>
        <v>0.89359999999999995</v>
      </c>
      <c r="W151" s="13">
        <v>2</v>
      </c>
      <c r="X151" s="13">
        <v>0</v>
      </c>
      <c r="Y151" s="13">
        <v>0</v>
      </c>
      <c r="Z151" s="17">
        <v>4.3201478</v>
      </c>
      <c r="AA151" s="16">
        <f>(K151+R151+V151-W151-X151-Y151-Z151)/G151</f>
        <v>0.53835450357142844</v>
      </c>
      <c r="AB151" s="13">
        <f t="shared" si="23"/>
        <v>17</v>
      </c>
      <c r="AC151" s="13">
        <f>IF(((G151-K151-R151-V151+W151+X151+Y151+Z151)/Q151)&gt;0,ROUNDUP(((G151-K151-R151-V151+W151+X151+Y151+Z151)/Q151),0),0)</f>
        <v>29</v>
      </c>
      <c r="AD151" s="13">
        <f>IF(((1+G151-K151-R151-V151+W151+X151+Y151+Z151)/Q151)&gt;0,ROUNDUP(((1+G151-K151-R151-V151+W151+X151+Y151+Z151)/Q151),0),0)</f>
        <v>31</v>
      </c>
      <c r="AE151" s="16">
        <f>1/G151</f>
        <v>1.7857142857142856E-2</v>
      </c>
      <c r="AF151" s="16">
        <f>P151/(K151+P151)</f>
        <v>0.1111111111111111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f t="shared" si="21"/>
        <v>0</v>
      </c>
      <c r="AM151" s="13">
        <v>1</v>
      </c>
      <c r="AN151" s="13">
        <v>2</v>
      </c>
      <c r="AO151" s="13">
        <v>0</v>
      </c>
      <c r="AP151" s="13">
        <v>1</v>
      </c>
      <c r="AQ151" s="13">
        <f t="shared" si="22"/>
        <v>4</v>
      </c>
      <c r="AR151" s="13" t="s">
        <v>59</v>
      </c>
      <c r="AS151" s="13" t="s">
        <v>89</v>
      </c>
      <c r="AT151" s="13" t="s">
        <v>61</v>
      </c>
      <c r="AU151" s="13">
        <v>2</v>
      </c>
      <c r="AV151" s="13">
        <v>1.79</v>
      </c>
      <c r="AW151" s="13">
        <v>1.92</v>
      </c>
      <c r="AX151" s="13">
        <v>1.73</v>
      </c>
      <c r="AY151" s="16">
        <v>0.79169999999999996</v>
      </c>
      <c r="AZ151" s="16">
        <v>0.88100000000000001</v>
      </c>
      <c r="BA151" s="16">
        <v>0.81059999999999999</v>
      </c>
      <c r="BB151" s="13" t="s">
        <v>62</v>
      </c>
      <c r="BC151" s="13" t="s">
        <v>63</v>
      </c>
    </row>
    <row r="152" spans="1:55" x14ac:dyDescent="0.25">
      <c r="A152" s="13" t="s">
        <v>80</v>
      </c>
      <c r="B152" s="13" t="s">
        <v>132</v>
      </c>
      <c r="C152" s="14" t="s">
        <v>91</v>
      </c>
      <c r="D152" s="15">
        <v>6</v>
      </c>
      <c r="E152" s="15" t="s">
        <v>396</v>
      </c>
      <c r="F152" s="13" t="s">
        <v>397</v>
      </c>
      <c r="G152" s="13">
        <v>12</v>
      </c>
      <c r="H152" s="13">
        <v>9</v>
      </c>
      <c r="I152" s="13">
        <v>0</v>
      </c>
      <c r="J152" s="13">
        <v>0</v>
      </c>
      <c r="K152" s="13">
        <f t="shared" si="17"/>
        <v>9</v>
      </c>
      <c r="L152" s="16">
        <f>K152/G152</f>
        <v>0.75</v>
      </c>
      <c r="M152" s="14">
        <v>0.72</v>
      </c>
      <c r="N152" s="13">
        <v>3</v>
      </c>
      <c r="O152" s="13">
        <v>0</v>
      </c>
      <c r="P152" s="13">
        <f t="shared" si="18"/>
        <v>3</v>
      </c>
      <c r="Q152" s="16">
        <v>0.8125</v>
      </c>
      <c r="R152" s="17">
        <f t="shared" si="19"/>
        <v>2.4375</v>
      </c>
      <c r="S152" s="13">
        <v>1</v>
      </c>
      <c r="T152" s="13">
        <v>0</v>
      </c>
      <c r="U152" s="13">
        <v>0</v>
      </c>
      <c r="V152" s="17">
        <f t="shared" si="20"/>
        <v>0.8125</v>
      </c>
      <c r="W152" s="13">
        <v>4</v>
      </c>
      <c r="X152" s="13">
        <v>0</v>
      </c>
      <c r="Y152" s="13">
        <v>0</v>
      </c>
      <c r="Z152" s="17">
        <v>0.3380514</v>
      </c>
      <c r="AA152" s="16">
        <f>(K152+R152+V152-W152-X152-Y152-Z152)/G152</f>
        <v>0.65932904999999997</v>
      </c>
      <c r="AB152" s="13">
        <f t="shared" si="23"/>
        <v>3</v>
      </c>
      <c r="AC152" s="13">
        <f>IF(((G152-K152-R152-V152+W152+X152+Y152+Z152)/Q152)&gt;0,ROUNDUP(((G152-K152-R152-V152+W152+X152+Y152+Z152)/Q152),0),0)</f>
        <v>6</v>
      </c>
      <c r="AD152" s="13">
        <f>IF(((1+G152-K152-R152-V152+W152+X152+Y152+Z152)/Q152)&gt;0,ROUNDUP(((1+G152-K152-R152-V152+W152+X152+Y152+Z152)/Q152),0),0)</f>
        <v>7</v>
      </c>
      <c r="AE152" s="16">
        <f>1/G152</f>
        <v>8.3333333333333329E-2</v>
      </c>
      <c r="AF152" s="16">
        <f>P152/(K152+P152)</f>
        <v>0.25</v>
      </c>
      <c r="AG152" s="13">
        <v>0</v>
      </c>
      <c r="AH152" s="13">
        <v>1</v>
      </c>
      <c r="AI152" s="13">
        <v>0</v>
      </c>
      <c r="AJ152" s="13">
        <v>0</v>
      </c>
      <c r="AK152" s="13">
        <v>1</v>
      </c>
      <c r="AL152" s="13">
        <f t="shared" si="21"/>
        <v>2</v>
      </c>
      <c r="AM152" s="13">
        <v>0</v>
      </c>
      <c r="AN152" s="13">
        <v>0</v>
      </c>
      <c r="AO152" s="13">
        <v>0</v>
      </c>
      <c r="AP152" s="13">
        <v>1</v>
      </c>
      <c r="AQ152" s="13">
        <f t="shared" si="22"/>
        <v>1</v>
      </c>
      <c r="AR152" s="13" t="s">
        <v>59</v>
      </c>
      <c r="AS152" s="13" t="s">
        <v>68</v>
      </c>
      <c r="AT152" s="13" t="s">
        <v>61</v>
      </c>
      <c r="AU152" s="13">
        <v>7</v>
      </c>
      <c r="AV152" s="13">
        <v>0.79</v>
      </c>
      <c r="AW152" s="13">
        <v>0.52</v>
      </c>
      <c r="AX152" s="13">
        <v>0.82</v>
      </c>
      <c r="AY152" s="16">
        <v>0.81479999999999997</v>
      </c>
      <c r="AZ152" s="16">
        <v>0.9153</v>
      </c>
      <c r="BA152" s="16">
        <v>0.85440000000000005</v>
      </c>
      <c r="BB152" s="13" t="s">
        <v>102</v>
      </c>
      <c r="BC152" s="13" t="s">
        <v>63</v>
      </c>
    </row>
    <row r="153" spans="1:55" x14ac:dyDescent="0.25">
      <c r="A153" s="13" t="s">
        <v>80</v>
      </c>
      <c r="B153" s="13" t="s">
        <v>107</v>
      </c>
      <c r="C153" s="14" t="s">
        <v>91</v>
      </c>
      <c r="D153" s="15">
        <v>4</v>
      </c>
      <c r="E153" s="15" t="s">
        <v>398</v>
      </c>
      <c r="F153" s="13" t="s">
        <v>399</v>
      </c>
      <c r="G153" s="13">
        <v>15</v>
      </c>
      <c r="H153" s="13">
        <v>11</v>
      </c>
      <c r="I153" s="13">
        <v>0</v>
      </c>
      <c r="J153" s="13">
        <v>0</v>
      </c>
      <c r="K153" s="13">
        <f t="shared" si="17"/>
        <v>11</v>
      </c>
      <c r="L153" s="16">
        <f>K153/G153</f>
        <v>0.73333333333333328</v>
      </c>
      <c r="M153" s="14">
        <v>0.6</v>
      </c>
      <c r="N153" s="13">
        <v>3</v>
      </c>
      <c r="O153" s="13">
        <v>0</v>
      </c>
      <c r="P153" s="13">
        <f t="shared" si="18"/>
        <v>3</v>
      </c>
      <c r="Q153" s="16">
        <v>0.95</v>
      </c>
      <c r="R153" s="17">
        <f t="shared" si="19"/>
        <v>2.8499999999999996</v>
      </c>
      <c r="S153" s="13">
        <v>0</v>
      </c>
      <c r="T153" s="13">
        <v>0</v>
      </c>
      <c r="U153" s="13">
        <v>0</v>
      </c>
      <c r="V153" s="17">
        <f t="shared" si="20"/>
        <v>0</v>
      </c>
      <c r="W153" s="13">
        <v>1</v>
      </c>
      <c r="X153" s="13">
        <v>0</v>
      </c>
      <c r="Y153" s="13">
        <v>0</v>
      </c>
      <c r="Z153" s="17">
        <v>0.1899778</v>
      </c>
      <c r="AA153" s="16">
        <f>(K153+R153+V153-W153-X153-Y153-Z153)/G153</f>
        <v>0.84400147999999997</v>
      </c>
      <c r="AB153" s="13">
        <f t="shared" si="23"/>
        <v>0</v>
      </c>
      <c r="AC153" s="13">
        <f>IF(((G153-K153-R153-V153+W153+X153+Y153+Z153)/Q153)&gt;0,ROUNDUP(((G153-K153-R153-V153+W153+X153+Y153+Z153)/Q153),0),0)</f>
        <v>3</v>
      </c>
      <c r="AD153" s="13">
        <f>IF(((1+G153-K153-R153-V153+W153+X153+Y153+Z153)/Q153)&gt;0,ROUNDUP(((1+G153-K153-R153-V153+W153+X153+Y153+Z153)/Q153),0),0)</f>
        <v>4</v>
      </c>
      <c r="AE153" s="16">
        <f>1/G153</f>
        <v>6.6666666666666666E-2</v>
      </c>
      <c r="AF153" s="16">
        <f>P153/(K153+P153)</f>
        <v>0.21428571428571427</v>
      </c>
      <c r="AG153" s="13">
        <v>0</v>
      </c>
      <c r="AH153" s="13">
        <v>3</v>
      </c>
      <c r="AI153" s="13">
        <v>0</v>
      </c>
      <c r="AJ153" s="13">
        <v>0</v>
      </c>
      <c r="AK153" s="13">
        <v>0</v>
      </c>
      <c r="AL153" s="13">
        <f t="shared" si="21"/>
        <v>3</v>
      </c>
      <c r="AM153" s="13">
        <v>0</v>
      </c>
      <c r="AN153" s="13">
        <v>0</v>
      </c>
      <c r="AO153" s="13">
        <v>0</v>
      </c>
      <c r="AP153" s="13">
        <v>0</v>
      </c>
      <c r="AQ153" s="13">
        <f t="shared" si="22"/>
        <v>0</v>
      </c>
      <c r="AR153" s="13" t="s">
        <v>59</v>
      </c>
      <c r="AS153" s="13" t="s">
        <v>110</v>
      </c>
      <c r="AT153" s="13" t="s">
        <v>61</v>
      </c>
      <c r="AU153" s="13">
        <v>7</v>
      </c>
      <c r="AV153" s="13">
        <v>0.63</v>
      </c>
      <c r="AW153" s="13">
        <v>0.23</v>
      </c>
      <c r="AX153" s="13">
        <v>0.49</v>
      </c>
      <c r="AY153" s="16">
        <v>0.93330000000000002</v>
      </c>
      <c r="AZ153" s="16">
        <v>0.99250000000000005</v>
      </c>
      <c r="BA153" s="16">
        <v>0.95120000000000005</v>
      </c>
      <c r="BB153" s="13" t="s">
        <v>183</v>
      </c>
      <c r="BC153" s="13" t="s">
        <v>63</v>
      </c>
    </row>
    <row r="154" spans="1:55" x14ac:dyDescent="0.25">
      <c r="A154" s="13" t="s">
        <v>54</v>
      </c>
      <c r="B154" s="13" t="s">
        <v>157</v>
      </c>
      <c r="C154" s="14" t="s">
        <v>91</v>
      </c>
      <c r="D154" s="15">
        <v>11</v>
      </c>
      <c r="E154" s="15" t="s">
        <v>400</v>
      </c>
      <c r="F154" s="13" t="s">
        <v>401</v>
      </c>
      <c r="G154" s="13">
        <v>41</v>
      </c>
      <c r="H154" s="13">
        <v>28</v>
      </c>
      <c r="I154" s="13">
        <v>0</v>
      </c>
      <c r="J154" s="13">
        <v>0</v>
      </c>
      <c r="K154" s="13">
        <f t="shared" si="17"/>
        <v>28</v>
      </c>
      <c r="L154" s="16">
        <f>K154/G154</f>
        <v>0.68292682926829273</v>
      </c>
      <c r="M154" s="14">
        <v>0.87</v>
      </c>
      <c r="N154" s="13">
        <v>6</v>
      </c>
      <c r="O154" s="13">
        <v>0</v>
      </c>
      <c r="P154" s="13">
        <f t="shared" si="18"/>
        <v>6</v>
      </c>
      <c r="Q154" s="16">
        <v>0.6724</v>
      </c>
      <c r="R154" s="17">
        <f t="shared" si="19"/>
        <v>4.0343999999999998</v>
      </c>
      <c r="S154" s="13">
        <v>2</v>
      </c>
      <c r="T154" s="13">
        <v>1</v>
      </c>
      <c r="U154" s="13">
        <v>0</v>
      </c>
      <c r="V154" s="17">
        <f t="shared" si="20"/>
        <v>2.0171999999999999</v>
      </c>
      <c r="W154" s="13">
        <v>0</v>
      </c>
      <c r="X154" s="13">
        <v>0</v>
      </c>
      <c r="Y154" s="13">
        <v>0</v>
      </c>
      <c r="Z154" s="17">
        <v>1.7913599</v>
      </c>
      <c r="AA154" s="16">
        <f>(K154+R154+V154-W154-X154-Y154-Z154)/G154</f>
        <v>0.78683512439024383</v>
      </c>
      <c r="AB154" s="13">
        <f t="shared" si="23"/>
        <v>2</v>
      </c>
      <c r="AC154" s="13">
        <f>IF(((G154-K154-R154-V154+W154+X154+Y154+Z154)/Q154)&gt;0,ROUNDUP(((G154-K154-R154-V154+W154+X154+Y154+Z154)/Q154),0),0)</f>
        <v>13</v>
      </c>
      <c r="AD154" s="13">
        <f>IF(((1+G154-K154-R154-V154+W154+X154+Y154+Z154)/Q154)&gt;0,ROUNDUP(((1+G154-K154-R154-V154+W154+X154+Y154+Z154)/Q154),0),0)</f>
        <v>15</v>
      </c>
      <c r="AE154" s="16">
        <f>1/G154</f>
        <v>2.4390243902439025E-2</v>
      </c>
      <c r="AF154" s="16">
        <f>P154/(K154+P154)</f>
        <v>0.17647058823529413</v>
      </c>
      <c r="AG154" s="13">
        <v>0</v>
      </c>
      <c r="AH154" s="13">
        <v>0</v>
      </c>
      <c r="AI154" s="13">
        <v>0</v>
      </c>
      <c r="AJ154" s="13">
        <v>0</v>
      </c>
      <c r="AK154" s="13">
        <v>0</v>
      </c>
      <c r="AL154" s="13">
        <f t="shared" si="21"/>
        <v>0</v>
      </c>
      <c r="AM154" s="13">
        <v>4</v>
      </c>
      <c r="AN154" s="13">
        <v>2</v>
      </c>
      <c r="AO154" s="13">
        <v>0</v>
      </c>
      <c r="AP154" s="13">
        <v>0</v>
      </c>
      <c r="AQ154" s="13">
        <f t="shared" si="22"/>
        <v>6</v>
      </c>
      <c r="AR154" s="13" t="s">
        <v>59</v>
      </c>
      <c r="AS154" s="13" t="s">
        <v>89</v>
      </c>
      <c r="AT154" s="13" t="s">
        <v>139</v>
      </c>
      <c r="AU154" s="13">
        <v>7</v>
      </c>
      <c r="AV154" s="13">
        <v>3.33</v>
      </c>
      <c r="AW154" s="13">
        <v>0.87</v>
      </c>
      <c r="AX154" s="13">
        <v>1.65</v>
      </c>
      <c r="AY154" s="16">
        <v>0.83330000000000004</v>
      </c>
      <c r="AZ154" s="16">
        <v>0.6724</v>
      </c>
      <c r="BA154" s="16">
        <v>0.67210000000000003</v>
      </c>
      <c r="BB154" s="13" t="s">
        <v>287</v>
      </c>
      <c r="BC154" s="13" t="s">
        <v>63</v>
      </c>
    </row>
    <row r="155" spans="1:55" x14ac:dyDescent="0.25">
      <c r="A155" s="13" t="s">
        <v>54</v>
      </c>
      <c r="B155" s="13" t="s">
        <v>157</v>
      </c>
      <c r="C155" s="14" t="s">
        <v>91</v>
      </c>
      <c r="D155" s="15">
        <v>11</v>
      </c>
      <c r="E155" s="15" t="s">
        <v>402</v>
      </c>
      <c r="F155" s="13" t="s">
        <v>403</v>
      </c>
      <c r="G155" s="13">
        <v>56</v>
      </c>
      <c r="H155" s="13">
        <v>36</v>
      </c>
      <c r="I155" s="13">
        <v>0</v>
      </c>
      <c r="J155" s="13">
        <v>0</v>
      </c>
      <c r="K155" s="13">
        <f t="shared" si="17"/>
        <v>36</v>
      </c>
      <c r="L155" s="16">
        <f>K155/G155</f>
        <v>0.6428571428571429</v>
      </c>
      <c r="M155" s="14">
        <v>1.85</v>
      </c>
      <c r="N155" s="13">
        <v>11</v>
      </c>
      <c r="O155" s="13">
        <v>0</v>
      </c>
      <c r="P155" s="13">
        <f t="shared" si="18"/>
        <v>11</v>
      </c>
      <c r="Q155" s="16">
        <v>0.60489999999999999</v>
      </c>
      <c r="R155" s="17">
        <f t="shared" si="19"/>
        <v>6.6539000000000001</v>
      </c>
      <c r="S155" s="13">
        <v>6</v>
      </c>
      <c r="T155" s="13">
        <v>0</v>
      </c>
      <c r="U155" s="13">
        <v>0</v>
      </c>
      <c r="V155" s="17">
        <f t="shared" si="20"/>
        <v>3.6294</v>
      </c>
      <c r="W155" s="13">
        <v>0</v>
      </c>
      <c r="X155" s="13">
        <v>0</v>
      </c>
      <c r="Y155" s="13">
        <v>0</v>
      </c>
      <c r="Z155" s="17">
        <v>5.7682140999999998</v>
      </c>
      <c r="AA155" s="16">
        <f>(K155+R155+V155-W155-X155-Y155-Z155)/G155</f>
        <v>0.72348367678571424</v>
      </c>
      <c r="AB155" s="13">
        <f t="shared" si="23"/>
        <v>8</v>
      </c>
      <c r="AC155" s="13">
        <f>IF(((G155-K155-R155-V155+W155+X155+Y155+Z155)/Q155)&gt;0,ROUNDUP(((G155-K155-R155-V155+W155+X155+Y155+Z155)/Q155),0),0)</f>
        <v>26</v>
      </c>
      <c r="AD155" s="13">
        <f>IF(((1+G155-K155-R155-V155+W155+X155+Y155+Z155)/Q155)&gt;0,ROUNDUP(((1+G155-K155-R155-V155+W155+X155+Y155+Z155)/Q155),0),0)</f>
        <v>28</v>
      </c>
      <c r="AE155" s="16">
        <f>1/G155</f>
        <v>1.7857142857142856E-2</v>
      </c>
      <c r="AF155" s="16">
        <f>P155/(K155+P155)</f>
        <v>0.23404255319148937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f t="shared" si="21"/>
        <v>0</v>
      </c>
      <c r="AM155" s="13">
        <v>0</v>
      </c>
      <c r="AN155" s="13">
        <v>5</v>
      </c>
      <c r="AO155" s="13">
        <v>5</v>
      </c>
      <c r="AP155" s="13">
        <v>1</v>
      </c>
      <c r="AQ155" s="13">
        <f t="shared" si="22"/>
        <v>11</v>
      </c>
      <c r="AR155" s="13" t="s">
        <v>59</v>
      </c>
      <c r="AS155" s="13" t="s">
        <v>89</v>
      </c>
      <c r="AT155" s="13" t="s">
        <v>139</v>
      </c>
      <c r="AU155" s="13">
        <v>7</v>
      </c>
      <c r="AV155" s="13">
        <v>3.33</v>
      </c>
      <c r="AW155" s="13">
        <v>1.85</v>
      </c>
      <c r="AX155" s="13">
        <v>1.65</v>
      </c>
      <c r="AY155" s="16">
        <v>0.83330000000000004</v>
      </c>
      <c r="AZ155" s="16">
        <v>0.60489999999999999</v>
      </c>
      <c r="BA155" s="16">
        <v>0.67210000000000003</v>
      </c>
      <c r="BB155" s="13" t="s">
        <v>287</v>
      </c>
      <c r="BC155" s="13" t="s">
        <v>63</v>
      </c>
    </row>
    <row r="156" spans="1:55" x14ac:dyDescent="0.25">
      <c r="A156" s="13" t="s">
        <v>80</v>
      </c>
      <c r="B156" s="13" t="s">
        <v>81</v>
      </c>
      <c r="C156" s="14" t="s">
        <v>75</v>
      </c>
      <c r="D156" s="15">
        <v>7</v>
      </c>
      <c r="E156" s="15" t="s">
        <v>404</v>
      </c>
      <c r="F156" s="13" t="s">
        <v>405</v>
      </c>
      <c r="G156" s="13">
        <v>26</v>
      </c>
      <c r="H156" s="13">
        <v>14</v>
      </c>
      <c r="I156" s="13">
        <v>0</v>
      </c>
      <c r="J156" s="13">
        <v>0</v>
      </c>
      <c r="K156" s="13">
        <f t="shared" si="17"/>
        <v>14</v>
      </c>
      <c r="L156" s="16">
        <f>K156/G156</f>
        <v>0.53846153846153844</v>
      </c>
      <c r="M156" s="14">
        <v>0.9</v>
      </c>
      <c r="N156" s="13">
        <v>6</v>
      </c>
      <c r="O156" s="13">
        <v>0</v>
      </c>
      <c r="P156" s="13">
        <f t="shared" si="18"/>
        <v>6</v>
      </c>
      <c r="Q156" s="16">
        <v>0.77780000000000005</v>
      </c>
      <c r="R156" s="17">
        <f t="shared" si="19"/>
        <v>4.6668000000000003</v>
      </c>
      <c r="S156" s="13">
        <v>0</v>
      </c>
      <c r="T156" s="13">
        <v>0</v>
      </c>
      <c r="U156" s="13">
        <v>0</v>
      </c>
      <c r="V156" s="17">
        <f t="shared" si="20"/>
        <v>0</v>
      </c>
      <c r="W156" s="13">
        <v>1</v>
      </c>
      <c r="X156" s="13">
        <v>0</v>
      </c>
      <c r="Y156" s="13">
        <v>0</v>
      </c>
      <c r="Z156" s="17">
        <v>0.78055370000000002</v>
      </c>
      <c r="AA156" s="16">
        <f>(K156+R156+V156-W156-X156-Y156-Z156)/G156</f>
        <v>0.64947101153846165</v>
      </c>
      <c r="AB156" s="13">
        <f t="shared" si="23"/>
        <v>6</v>
      </c>
      <c r="AC156" s="13">
        <f>IF(((G156-K156-R156-V156+W156+X156+Y156+Z156)/Q156)&gt;0,ROUNDUP(((G156-K156-R156-V156+W156+X156+Y156+Z156)/Q156),0),0)</f>
        <v>12</v>
      </c>
      <c r="AD156" s="13">
        <f>IF(((1+G156-K156-R156-V156+W156+X156+Y156+Z156)/Q156)&gt;0,ROUNDUP(((1+G156-K156-R156-V156+W156+X156+Y156+Z156)/Q156),0),0)</f>
        <v>14</v>
      </c>
      <c r="AE156" s="16">
        <f>1/G156</f>
        <v>3.8461538461538464E-2</v>
      </c>
      <c r="AF156" s="16">
        <f>P156/(K156+P156)</f>
        <v>0.3</v>
      </c>
      <c r="AG156" s="13">
        <v>0</v>
      </c>
      <c r="AH156" s="13">
        <v>0</v>
      </c>
      <c r="AI156" s="13">
        <v>0</v>
      </c>
      <c r="AJ156" s="13">
        <v>2</v>
      </c>
      <c r="AK156" s="13">
        <v>4</v>
      </c>
      <c r="AL156" s="13">
        <f t="shared" si="21"/>
        <v>6</v>
      </c>
      <c r="AM156" s="13">
        <v>0</v>
      </c>
      <c r="AN156" s="13">
        <v>0</v>
      </c>
      <c r="AO156" s="13">
        <v>0</v>
      </c>
      <c r="AP156" s="13">
        <v>0</v>
      </c>
      <c r="AQ156" s="13">
        <f t="shared" si="22"/>
        <v>0</v>
      </c>
      <c r="AR156" s="13" t="s">
        <v>59</v>
      </c>
      <c r="AS156" s="13" t="s">
        <v>84</v>
      </c>
      <c r="AT156" s="13" t="s">
        <v>61</v>
      </c>
      <c r="AU156" s="13">
        <v>3</v>
      </c>
      <c r="AV156" s="13">
        <v>0.97</v>
      </c>
      <c r="AW156" s="13">
        <v>1.04</v>
      </c>
      <c r="AX156" s="13">
        <v>1.68</v>
      </c>
      <c r="AY156" s="16">
        <v>0.76319999999999999</v>
      </c>
      <c r="AZ156" s="16">
        <v>0.83960000000000001</v>
      </c>
      <c r="BA156" s="16">
        <v>0.78220000000000001</v>
      </c>
      <c r="BB156" s="13" t="s">
        <v>79</v>
      </c>
      <c r="BC156" s="13" t="s">
        <v>63</v>
      </c>
    </row>
    <row r="157" spans="1:55" x14ac:dyDescent="0.25">
      <c r="A157" s="13" t="s">
        <v>80</v>
      </c>
      <c r="B157" s="13" t="s">
        <v>141</v>
      </c>
      <c r="C157" s="14" t="s">
        <v>75</v>
      </c>
      <c r="D157" s="15">
        <v>5</v>
      </c>
      <c r="E157" s="15" t="s">
        <v>406</v>
      </c>
      <c r="F157" s="13" t="s">
        <v>407</v>
      </c>
      <c r="G157" s="13">
        <v>21</v>
      </c>
      <c r="H157" s="13">
        <v>11</v>
      </c>
      <c r="I157" s="13">
        <v>0</v>
      </c>
      <c r="J157" s="13">
        <v>0</v>
      </c>
      <c r="K157" s="13">
        <f t="shared" si="17"/>
        <v>11</v>
      </c>
      <c r="L157" s="16">
        <f>K157/G157</f>
        <v>0.52380952380952384</v>
      </c>
      <c r="M157" s="14">
        <v>1.75</v>
      </c>
      <c r="N157" s="13">
        <v>4</v>
      </c>
      <c r="O157" s="13">
        <v>0</v>
      </c>
      <c r="P157" s="13">
        <f t="shared" si="18"/>
        <v>4</v>
      </c>
      <c r="Q157" s="16">
        <v>0.8286</v>
      </c>
      <c r="R157" s="17">
        <f t="shared" si="19"/>
        <v>3.3144</v>
      </c>
      <c r="S157" s="13">
        <v>0</v>
      </c>
      <c r="T157" s="13">
        <v>0</v>
      </c>
      <c r="U157" s="13">
        <v>0</v>
      </c>
      <c r="V157" s="17">
        <f t="shared" si="20"/>
        <v>0</v>
      </c>
      <c r="W157" s="13">
        <v>0</v>
      </c>
      <c r="X157" s="13">
        <v>0</v>
      </c>
      <c r="Y157" s="13">
        <v>0</v>
      </c>
      <c r="Z157" s="17">
        <v>1.0421471</v>
      </c>
      <c r="AA157" s="16">
        <f>(K157+R157+V157-W157-X157-Y157-Z157)/G157</f>
        <v>0.63201204285714285</v>
      </c>
      <c r="AB157" s="13">
        <f t="shared" si="23"/>
        <v>5</v>
      </c>
      <c r="AC157" s="13">
        <f>IF(((G157-K157-R157-V157+W157+X157+Y157+Z157)/Q157)&gt;0,ROUNDUP(((G157-K157-R157-V157+W157+X157+Y157+Z157)/Q157),0),0)</f>
        <v>10</v>
      </c>
      <c r="AD157" s="13">
        <f>IF(((1+G157-K157-R157-V157+W157+X157+Y157+Z157)/Q157)&gt;0,ROUNDUP(((1+G157-K157-R157-V157+W157+X157+Y157+Z157)/Q157),0),0)</f>
        <v>11</v>
      </c>
      <c r="AE157" s="16">
        <f>1/G157</f>
        <v>4.7619047619047616E-2</v>
      </c>
      <c r="AF157" s="16">
        <f>P157/(K157+P157)</f>
        <v>0.26666666666666666</v>
      </c>
      <c r="AG157" s="13">
        <v>0</v>
      </c>
      <c r="AH157" s="13">
        <v>2</v>
      </c>
      <c r="AI157" s="13">
        <v>0</v>
      </c>
      <c r="AJ157" s="13">
        <v>0</v>
      </c>
      <c r="AK157" s="13">
        <v>2</v>
      </c>
      <c r="AL157" s="13">
        <f t="shared" si="21"/>
        <v>4</v>
      </c>
      <c r="AM157" s="13">
        <v>0</v>
      </c>
      <c r="AN157" s="13">
        <v>0</v>
      </c>
      <c r="AO157" s="13">
        <v>0</v>
      </c>
      <c r="AP157" s="13">
        <v>0</v>
      </c>
      <c r="AQ157" s="13">
        <f t="shared" si="22"/>
        <v>0</v>
      </c>
      <c r="AR157" s="13" t="s">
        <v>59</v>
      </c>
      <c r="AS157" s="13" t="s">
        <v>68</v>
      </c>
      <c r="AT157" s="13" t="s">
        <v>61</v>
      </c>
      <c r="AU157" s="13">
        <v>3</v>
      </c>
      <c r="AV157" s="13">
        <v>1.83</v>
      </c>
      <c r="AW157" s="13">
        <v>0.56000000000000005</v>
      </c>
      <c r="AX157" s="13">
        <v>1.55</v>
      </c>
      <c r="AY157" s="16">
        <v>0.81820000000000004</v>
      </c>
      <c r="AZ157" s="16">
        <v>0.88460000000000005</v>
      </c>
      <c r="BA157" s="16">
        <v>0.82099999999999995</v>
      </c>
      <c r="BB157" s="13" t="s">
        <v>118</v>
      </c>
      <c r="BC157" s="13" t="s">
        <v>63</v>
      </c>
    </row>
    <row r="158" spans="1:55" x14ac:dyDescent="0.25">
      <c r="A158" s="13" t="s">
        <v>80</v>
      </c>
      <c r="B158" s="13" t="s">
        <v>220</v>
      </c>
      <c r="C158" s="14" t="s">
        <v>75</v>
      </c>
      <c r="D158" s="15">
        <v>7</v>
      </c>
      <c r="E158" s="15" t="s">
        <v>408</v>
      </c>
      <c r="F158" s="13" t="s">
        <v>409</v>
      </c>
      <c r="G158" s="13">
        <v>30</v>
      </c>
      <c r="H158" s="13">
        <v>18</v>
      </c>
      <c r="I158" s="13">
        <v>0</v>
      </c>
      <c r="J158" s="13">
        <v>0</v>
      </c>
      <c r="K158" s="13">
        <f t="shared" si="17"/>
        <v>18</v>
      </c>
      <c r="L158" s="16">
        <f>K158/G158</f>
        <v>0.6</v>
      </c>
      <c r="M158" s="14">
        <v>1.27</v>
      </c>
      <c r="N158" s="13">
        <v>9</v>
      </c>
      <c r="O158" s="13">
        <v>0</v>
      </c>
      <c r="P158" s="13">
        <f t="shared" si="18"/>
        <v>9</v>
      </c>
      <c r="Q158" s="16">
        <v>0.875</v>
      </c>
      <c r="R158" s="17">
        <f t="shared" si="19"/>
        <v>7.875</v>
      </c>
      <c r="S158" s="13">
        <v>1</v>
      </c>
      <c r="T158" s="13">
        <v>0</v>
      </c>
      <c r="U158" s="13">
        <v>0</v>
      </c>
      <c r="V158" s="17">
        <f t="shared" si="20"/>
        <v>0.875</v>
      </c>
      <c r="W158" s="13">
        <v>3</v>
      </c>
      <c r="X158" s="13">
        <v>0</v>
      </c>
      <c r="Y158" s="13">
        <v>0</v>
      </c>
      <c r="Z158" s="17">
        <v>1.1896423</v>
      </c>
      <c r="AA158" s="16">
        <f>(K158+R158+V158-W158-X158-Y158-Z158)/G158</f>
        <v>0.75201192333333333</v>
      </c>
      <c r="AB158" s="13">
        <f t="shared" si="23"/>
        <v>2</v>
      </c>
      <c r="AC158" s="13">
        <f>IF(((G158-K158-R158-V158+W158+X158+Y158+Z158)/Q158)&gt;0,ROUNDUP(((G158-K158-R158-V158+W158+X158+Y158+Z158)/Q158),0),0)</f>
        <v>9</v>
      </c>
      <c r="AD158" s="13">
        <f>IF(((1+G158-K158-R158-V158+W158+X158+Y158+Z158)/Q158)&gt;0,ROUNDUP(((1+G158-K158-R158-V158+W158+X158+Y158+Z158)/Q158),0),0)</f>
        <v>10</v>
      </c>
      <c r="AE158" s="16">
        <f>1/G158</f>
        <v>3.3333333333333333E-2</v>
      </c>
      <c r="AF158" s="16">
        <f>P158/(K158+P158)</f>
        <v>0.33333333333333331</v>
      </c>
      <c r="AG158" s="13">
        <v>0</v>
      </c>
      <c r="AH158" s="13">
        <v>4</v>
      </c>
      <c r="AI158" s="13">
        <v>1</v>
      </c>
      <c r="AJ158" s="13">
        <v>2</v>
      </c>
      <c r="AK158" s="13">
        <v>1</v>
      </c>
      <c r="AL158" s="13">
        <f t="shared" si="21"/>
        <v>8</v>
      </c>
      <c r="AM158" s="13">
        <v>1</v>
      </c>
      <c r="AN158" s="13">
        <v>0</v>
      </c>
      <c r="AO158" s="13">
        <v>0</v>
      </c>
      <c r="AP158" s="13">
        <v>0</v>
      </c>
      <c r="AQ158" s="13">
        <f t="shared" si="22"/>
        <v>1</v>
      </c>
      <c r="AR158" s="13" t="s">
        <v>59</v>
      </c>
      <c r="AS158" s="13" t="s">
        <v>84</v>
      </c>
      <c r="AT158" s="13" t="s">
        <v>61</v>
      </c>
      <c r="AU158" s="13">
        <v>3</v>
      </c>
      <c r="AV158" s="13">
        <v>1.57</v>
      </c>
      <c r="AW158" s="13">
        <v>0.6</v>
      </c>
      <c r="AX158" s="13">
        <v>1.68</v>
      </c>
      <c r="AY158" s="16">
        <v>0.87180000000000002</v>
      </c>
      <c r="AZ158" s="16">
        <v>0.88239999999999996</v>
      </c>
      <c r="BA158" s="16">
        <v>0.78220000000000001</v>
      </c>
      <c r="BB158" s="13" t="s">
        <v>79</v>
      </c>
      <c r="BC158" s="13" t="s">
        <v>63</v>
      </c>
    </row>
    <row r="159" spans="1:55" x14ac:dyDescent="0.25">
      <c r="A159" s="13" t="s">
        <v>80</v>
      </c>
      <c r="B159" s="13" t="s">
        <v>141</v>
      </c>
      <c r="C159" s="14" t="s">
        <v>75</v>
      </c>
      <c r="D159" s="15">
        <v>5</v>
      </c>
      <c r="E159" s="15" t="s">
        <v>410</v>
      </c>
      <c r="F159" s="13" t="s">
        <v>397</v>
      </c>
      <c r="G159" s="13">
        <v>24</v>
      </c>
      <c r="H159" s="13">
        <v>14</v>
      </c>
      <c r="I159" s="13">
        <v>0</v>
      </c>
      <c r="J159" s="13">
        <v>0</v>
      </c>
      <c r="K159" s="13">
        <f t="shared" si="17"/>
        <v>14</v>
      </c>
      <c r="L159" s="16">
        <f>K159/G159</f>
        <v>0.58333333333333337</v>
      </c>
      <c r="M159" s="14">
        <v>1.55</v>
      </c>
      <c r="N159" s="13">
        <v>6</v>
      </c>
      <c r="O159" s="13">
        <v>0</v>
      </c>
      <c r="P159" s="13">
        <f t="shared" si="18"/>
        <v>6</v>
      </c>
      <c r="Q159" s="16">
        <v>0.83330000000000004</v>
      </c>
      <c r="R159" s="17">
        <f t="shared" si="19"/>
        <v>4.9998000000000005</v>
      </c>
      <c r="S159" s="13">
        <v>1</v>
      </c>
      <c r="T159" s="13">
        <v>0</v>
      </c>
      <c r="U159" s="13">
        <v>0</v>
      </c>
      <c r="V159" s="17">
        <f t="shared" si="20"/>
        <v>0.83330000000000004</v>
      </c>
      <c r="W159" s="13">
        <v>0</v>
      </c>
      <c r="X159" s="13">
        <v>0</v>
      </c>
      <c r="Y159" s="13">
        <v>0</v>
      </c>
      <c r="Z159" s="17">
        <v>0.91758479999999998</v>
      </c>
      <c r="AA159" s="16">
        <f>(K159+R159+V159-W159-X159-Y159-Z159)/G159</f>
        <v>0.78814646666666677</v>
      </c>
      <c r="AB159" s="13">
        <f t="shared" si="23"/>
        <v>1</v>
      </c>
      <c r="AC159" s="13">
        <f>IF(((G159-K159-R159-V159+W159+X159+Y159+Z159)/Q159)&gt;0,ROUNDUP(((G159-K159-R159-V159+W159+X159+Y159+Z159)/Q159),0),0)</f>
        <v>7</v>
      </c>
      <c r="AD159" s="13">
        <f>IF(((1+G159-K159-R159-V159+W159+X159+Y159+Z159)/Q159)&gt;0,ROUNDUP(((1+G159-K159-R159-V159+W159+X159+Y159+Z159)/Q159),0),0)</f>
        <v>8</v>
      </c>
      <c r="AE159" s="16">
        <f>1/G159</f>
        <v>4.1666666666666664E-2</v>
      </c>
      <c r="AF159" s="16">
        <f>P159/(K159+P159)</f>
        <v>0.3</v>
      </c>
      <c r="AG159" s="13">
        <v>0</v>
      </c>
      <c r="AH159" s="13">
        <v>1</v>
      </c>
      <c r="AI159" s="13">
        <v>0</v>
      </c>
      <c r="AJ159" s="13">
        <v>0</v>
      </c>
      <c r="AK159" s="13">
        <v>3</v>
      </c>
      <c r="AL159" s="13">
        <f t="shared" si="21"/>
        <v>4</v>
      </c>
      <c r="AM159" s="13">
        <v>2</v>
      </c>
      <c r="AN159" s="13">
        <v>0</v>
      </c>
      <c r="AO159" s="13">
        <v>0</v>
      </c>
      <c r="AP159" s="13">
        <v>0</v>
      </c>
      <c r="AQ159" s="13">
        <f t="shared" si="22"/>
        <v>2</v>
      </c>
      <c r="AR159" s="13" t="s">
        <v>59</v>
      </c>
      <c r="AS159" s="13" t="s">
        <v>84</v>
      </c>
      <c r="AT159" s="13" t="s">
        <v>61</v>
      </c>
      <c r="AU159" s="13">
        <v>3</v>
      </c>
      <c r="AV159" s="13">
        <v>1.7</v>
      </c>
      <c r="AW159" s="13">
        <v>0.56000000000000005</v>
      </c>
      <c r="AX159" s="13">
        <v>1.55</v>
      </c>
      <c r="AY159" s="16">
        <v>0.8</v>
      </c>
      <c r="AZ159" s="16">
        <v>0.88460000000000005</v>
      </c>
      <c r="BA159" s="16">
        <v>0.82099999999999995</v>
      </c>
      <c r="BB159" s="13" t="s">
        <v>118</v>
      </c>
      <c r="BC159" s="13" t="s">
        <v>63</v>
      </c>
    </row>
    <row r="160" spans="1:55" x14ac:dyDescent="0.25">
      <c r="A160" s="13" t="s">
        <v>64</v>
      </c>
      <c r="B160" s="13" t="s">
        <v>74</v>
      </c>
      <c r="C160" s="14" t="s">
        <v>91</v>
      </c>
      <c r="D160" s="15">
        <v>11</v>
      </c>
      <c r="E160" s="15" t="s">
        <v>411</v>
      </c>
      <c r="F160" s="13" t="s">
        <v>412</v>
      </c>
      <c r="G160" s="13">
        <v>37</v>
      </c>
      <c r="H160" s="13">
        <v>31</v>
      </c>
      <c r="I160" s="13">
        <v>0</v>
      </c>
      <c r="J160" s="13">
        <v>0</v>
      </c>
      <c r="K160" s="13">
        <f t="shared" si="17"/>
        <v>31</v>
      </c>
      <c r="L160" s="16">
        <f>K160/G160</f>
        <v>0.83783783783783783</v>
      </c>
      <c r="M160" s="14">
        <v>2.2200000000000002</v>
      </c>
      <c r="N160" s="13">
        <v>6</v>
      </c>
      <c r="O160" s="13">
        <v>0</v>
      </c>
      <c r="P160" s="13">
        <f t="shared" si="18"/>
        <v>6</v>
      </c>
      <c r="Q160" s="16">
        <v>0.64859999999999995</v>
      </c>
      <c r="R160" s="17">
        <f t="shared" si="19"/>
        <v>3.8915999999999995</v>
      </c>
      <c r="S160" s="13">
        <v>3</v>
      </c>
      <c r="T160" s="13">
        <v>0</v>
      </c>
      <c r="U160" s="13">
        <v>0</v>
      </c>
      <c r="V160" s="17">
        <f t="shared" si="20"/>
        <v>1.9457999999999998</v>
      </c>
      <c r="W160" s="13">
        <v>2</v>
      </c>
      <c r="X160" s="13">
        <v>0</v>
      </c>
      <c r="Y160" s="13">
        <v>0</v>
      </c>
      <c r="Z160" s="17">
        <v>7.1541170000000003</v>
      </c>
      <c r="AA160" s="16">
        <f>(K160+R160+V160-W160-X160-Y160-Z160)/G160</f>
        <v>0.74819683783783775</v>
      </c>
      <c r="AB160" s="13">
        <f t="shared" si="23"/>
        <v>4</v>
      </c>
      <c r="AC160" s="13">
        <f>IF(((G160-K160-R160-V160+W160+X160+Y160+Z160)/Q160)&gt;0,ROUNDUP(((G160-K160-R160-V160+W160+X160+Y160+Z160)/Q160),0),0)</f>
        <v>15</v>
      </c>
      <c r="AD160" s="13">
        <f>IF(((1+G160-K160-R160-V160+W160+X160+Y160+Z160)/Q160)&gt;0,ROUNDUP(((1+G160-K160-R160-V160+W160+X160+Y160+Z160)/Q160),0),0)</f>
        <v>16</v>
      </c>
      <c r="AE160" s="16">
        <f>1/G160</f>
        <v>2.7027027027027029E-2</v>
      </c>
      <c r="AF160" s="16">
        <f>P160/(K160+P160)</f>
        <v>0.16216216216216217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f t="shared" si="21"/>
        <v>0</v>
      </c>
      <c r="AM160" s="13">
        <v>2</v>
      </c>
      <c r="AN160" s="13">
        <v>1</v>
      </c>
      <c r="AO160" s="13">
        <v>3</v>
      </c>
      <c r="AP160" s="13">
        <v>0</v>
      </c>
      <c r="AQ160" s="13">
        <f t="shared" si="22"/>
        <v>6</v>
      </c>
      <c r="AR160" s="13" t="s">
        <v>59</v>
      </c>
      <c r="AS160" s="13" t="s">
        <v>78</v>
      </c>
      <c r="AT160" s="13" t="s">
        <v>139</v>
      </c>
      <c r="AU160" s="13">
        <v>7</v>
      </c>
      <c r="AV160" s="13">
        <v>3.33</v>
      </c>
      <c r="AW160" s="13">
        <v>1.99</v>
      </c>
      <c r="AX160" s="13">
        <v>1.65</v>
      </c>
      <c r="AY160" s="16">
        <v>0.83330000000000004</v>
      </c>
      <c r="AZ160" s="16">
        <v>0.62860000000000005</v>
      </c>
      <c r="BA160" s="16">
        <v>0.67210000000000003</v>
      </c>
      <c r="BB160" s="13" t="s">
        <v>287</v>
      </c>
      <c r="BC160" s="13" t="s">
        <v>63</v>
      </c>
    </row>
    <row r="161" spans="1:55" x14ac:dyDescent="0.25">
      <c r="A161" s="13" t="s">
        <v>54</v>
      </c>
      <c r="B161" s="13" t="s">
        <v>157</v>
      </c>
      <c r="C161" s="14" t="s">
        <v>91</v>
      </c>
      <c r="D161" s="15">
        <v>9</v>
      </c>
      <c r="E161" s="15" t="s">
        <v>413</v>
      </c>
      <c r="F161" s="13" t="s">
        <v>414</v>
      </c>
      <c r="G161" s="13">
        <v>26</v>
      </c>
      <c r="H161" s="13">
        <v>19</v>
      </c>
      <c r="I161" s="13">
        <v>0</v>
      </c>
      <c r="J161" s="13">
        <v>0</v>
      </c>
      <c r="K161" s="13">
        <f t="shared" si="17"/>
        <v>19</v>
      </c>
      <c r="L161" s="16">
        <f>K161/G161</f>
        <v>0.73076923076923073</v>
      </c>
      <c r="M161" s="14">
        <v>0.96</v>
      </c>
      <c r="N161" s="13">
        <v>3</v>
      </c>
      <c r="O161" s="13">
        <v>0</v>
      </c>
      <c r="P161" s="13">
        <f t="shared" si="18"/>
        <v>3</v>
      </c>
      <c r="Q161" s="16">
        <v>0.8276</v>
      </c>
      <c r="R161" s="17">
        <f t="shared" si="19"/>
        <v>2.4828000000000001</v>
      </c>
      <c r="S161" s="13">
        <v>1</v>
      </c>
      <c r="T161" s="13">
        <v>0</v>
      </c>
      <c r="U161" s="13">
        <v>0</v>
      </c>
      <c r="V161" s="17">
        <f t="shared" si="20"/>
        <v>0.8276</v>
      </c>
      <c r="W161" s="13">
        <v>3</v>
      </c>
      <c r="X161" s="13">
        <v>0</v>
      </c>
      <c r="Y161" s="13">
        <v>0</v>
      </c>
      <c r="Z161" s="17">
        <v>0.98141929999999999</v>
      </c>
      <c r="AA161" s="16">
        <f>(K161+R161+V161-W161-X161-Y161-Z161)/G161</f>
        <v>0.70496079615384621</v>
      </c>
      <c r="AB161" s="13">
        <f t="shared" si="23"/>
        <v>4</v>
      </c>
      <c r="AC161" s="13">
        <f>IF(((G161-K161-R161-V161+W161+X161+Y161+Z161)/Q161)&gt;0,ROUNDUP(((G161-K161-R161-V161+W161+X161+Y161+Z161)/Q161),0),0)</f>
        <v>10</v>
      </c>
      <c r="AD161" s="13">
        <f>IF(((1+G161-K161-R161-V161+W161+X161+Y161+Z161)/Q161)&gt;0,ROUNDUP(((1+G161-K161-R161-V161+W161+X161+Y161+Z161)/Q161),0),0)</f>
        <v>11</v>
      </c>
      <c r="AE161" s="16">
        <f>1/G161</f>
        <v>3.8461538461538464E-2</v>
      </c>
      <c r="AF161" s="16">
        <f>P161/(K161+P161)</f>
        <v>0.13636363636363635</v>
      </c>
      <c r="AG161" s="13">
        <v>0</v>
      </c>
      <c r="AH161" s="13">
        <v>0</v>
      </c>
      <c r="AI161" s="13">
        <v>0</v>
      </c>
      <c r="AJ161" s="13">
        <v>0</v>
      </c>
      <c r="AK161" s="13">
        <v>0</v>
      </c>
      <c r="AL161" s="13">
        <f t="shared" si="21"/>
        <v>0</v>
      </c>
      <c r="AM161" s="13">
        <v>2</v>
      </c>
      <c r="AN161" s="13">
        <v>0</v>
      </c>
      <c r="AO161" s="13">
        <v>1</v>
      </c>
      <c r="AP161" s="13">
        <v>0</v>
      </c>
      <c r="AQ161" s="13">
        <f t="shared" si="22"/>
        <v>3</v>
      </c>
      <c r="AR161" s="13" t="s">
        <v>59</v>
      </c>
      <c r="AS161" s="13" t="s">
        <v>89</v>
      </c>
      <c r="AT161" s="13" t="s">
        <v>61</v>
      </c>
      <c r="AU161" s="13">
        <v>7</v>
      </c>
      <c r="AV161" s="13">
        <v>1.64</v>
      </c>
      <c r="AW161" s="13">
        <v>0.94</v>
      </c>
      <c r="AX161" s="13">
        <v>1.23</v>
      </c>
      <c r="AY161" s="16">
        <v>0.83330000000000004</v>
      </c>
      <c r="AZ161" s="16">
        <v>0.81479999999999997</v>
      </c>
      <c r="BA161" s="16">
        <v>0.8508</v>
      </c>
      <c r="BB161" s="13" t="s">
        <v>256</v>
      </c>
      <c r="BC161" s="13" t="s">
        <v>63</v>
      </c>
    </row>
    <row r="162" spans="1:55" x14ac:dyDescent="0.25">
      <c r="A162" s="13" t="s">
        <v>64</v>
      </c>
      <c r="B162" s="13" t="s">
        <v>173</v>
      </c>
      <c r="C162" s="14" t="s">
        <v>75</v>
      </c>
      <c r="D162" s="15">
        <v>7</v>
      </c>
      <c r="E162" s="15" t="s">
        <v>415</v>
      </c>
      <c r="F162" s="13" t="s">
        <v>416</v>
      </c>
      <c r="G162" s="13">
        <v>38</v>
      </c>
      <c r="H162" s="13">
        <v>20</v>
      </c>
      <c r="I162" s="13">
        <v>0</v>
      </c>
      <c r="J162" s="13">
        <v>0</v>
      </c>
      <c r="K162" s="13">
        <f t="shared" si="17"/>
        <v>20</v>
      </c>
      <c r="L162" s="16">
        <f>K162/G162</f>
        <v>0.52631578947368418</v>
      </c>
      <c r="M162" s="14">
        <v>1.46</v>
      </c>
      <c r="N162" s="13">
        <v>7</v>
      </c>
      <c r="O162" s="13">
        <v>0</v>
      </c>
      <c r="P162" s="13">
        <f t="shared" si="18"/>
        <v>7</v>
      </c>
      <c r="Q162" s="16">
        <v>0.88890000000000002</v>
      </c>
      <c r="R162" s="17">
        <f t="shared" si="19"/>
        <v>6.2223000000000006</v>
      </c>
      <c r="S162" s="13">
        <v>0</v>
      </c>
      <c r="T162" s="13">
        <v>0</v>
      </c>
      <c r="U162" s="13">
        <v>0</v>
      </c>
      <c r="V162" s="17">
        <f t="shared" si="20"/>
        <v>0</v>
      </c>
      <c r="W162" s="13">
        <v>0</v>
      </c>
      <c r="X162" s="13">
        <v>0</v>
      </c>
      <c r="Y162" s="13">
        <v>0</v>
      </c>
      <c r="Z162" s="17">
        <v>1.417052</v>
      </c>
      <c r="AA162" s="16">
        <f>(K162+R162+V162-W162-X162-Y162-Z162)/G162</f>
        <v>0.65276968421052628</v>
      </c>
      <c r="AB162" s="13">
        <f t="shared" si="23"/>
        <v>7</v>
      </c>
      <c r="AC162" s="13">
        <f>IF(((G162-K162-R162-V162+W162+X162+Y162+Z162)/Q162)&gt;0,ROUNDUP(((G162-K162-R162-V162+W162+X162+Y162+Z162)/Q162),0),0)</f>
        <v>15</v>
      </c>
      <c r="AD162" s="13">
        <f>IF(((1+G162-K162-R162-V162+W162+X162+Y162+Z162)/Q162)&gt;0,ROUNDUP(((1+G162-K162-R162-V162+W162+X162+Y162+Z162)/Q162),0),0)</f>
        <v>16</v>
      </c>
      <c r="AE162" s="16">
        <f>1/G162</f>
        <v>2.6315789473684209E-2</v>
      </c>
      <c r="AF162" s="16">
        <f>P162/(K162+P162)</f>
        <v>0.25925925925925924</v>
      </c>
      <c r="AG162" s="13">
        <v>0</v>
      </c>
      <c r="AH162" s="13">
        <v>4</v>
      </c>
      <c r="AI162" s="13">
        <v>0</v>
      </c>
      <c r="AJ162" s="13">
        <v>3</v>
      </c>
      <c r="AK162" s="13">
        <v>0</v>
      </c>
      <c r="AL162" s="13">
        <f t="shared" si="21"/>
        <v>7</v>
      </c>
      <c r="AM162" s="13">
        <v>0</v>
      </c>
      <c r="AN162" s="13">
        <v>0</v>
      </c>
      <c r="AO162" s="13">
        <v>0</v>
      </c>
      <c r="AP162" s="13">
        <v>0</v>
      </c>
      <c r="AQ162" s="13">
        <f t="shared" si="22"/>
        <v>0</v>
      </c>
      <c r="AR162" s="13" t="s">
        <v>59</v>
      </c>
      <c r="AS162" s="13" t="s">
        <v>68</v>
      </c>
      <c r="AT162" s="13" t="s">
        <v>61</v>
      </c>
      <c r="AU162" s="13">
        <v>3</v>
      </c>
      <c r="AV162" s="13">
        <v>1.79</v>
      </c>
      <c r="AW162" s="13">
        <v>1.06</v>
      </c>
      <c r="AX162" s="13">
        <v>1.68</v>
      </c>
      <c r="AY162" s="16">
        <v>0.86670000000000003</v>
      </c>
      <c r="AZ162" s="16">
        <v>0.91669999999999996</v>
      </c>
      <c r="BA162" s="16">
        <v>0.78220000000000001</v>
      </c>
      <c r="BB162" s="13" t="s">
        <v>79</v>
      </c>
      <c r="BC162" s="13" t="s">
        <v>63</v>
      </c>
    </row>
    <row r="163" spans="1:55" x14ac:dyDescent="0.25">
      <c r="A163" s="13" t="s">
        <v>80</v>
      </c>
      <c r="B163" s="13" t="s">
        <v>115</v>
      </c>
      <c r="C163" s="14" t="s">
        <v>91</v>
      </c>
      <c r="D163" s="15">
        <v>5</v>
      </c>
      <c r="E163" s="15" t="s">
        <v>417</v>
      </c>
      <c r="F163" s="13" t="s">
        <v>418</v>
      </c>
      <c r="G163" s="13">
        <v>12</v>
      </c>
      <c r="H163" s="13">
        <v>11</v>
      </c>
      <c r="I163" s="13">
        <v>0</v>
      </c>
      <c r="J163" s="13">
        <v>0</v>
      </c>
      <c r="K163" s="13">
        <f t="shared" si="17"/>
        <v>11</v>
      </c>
      <c r="L163" s="16">
        <f>K163/G163</f>
        <v>0.91666666666666663</v>
      </c>
      <c r="M163" s="14">
        <v>0.85</v>
      </c>
      <c r="N163" s="13">
        <v>2</v>
      </c>
      <c r="O163" s="13">
        <v>0</v>
      </c>
      <c r="P163" s="13">
        <f t="shared" si="18"/>
        <v>2</v>
      </c>
      <c r="Q163" s="16">
        <v>0.88460000000000005</v>
      </c>
      <c r="R163" s="17">
        <f t="shared" si="19"/>
        <v>1.7692000000000001</v>
      </c>
      <c r="S163" s="13">
        <v>0</v>
      </c>
      <c r="T163" s="13">
        <v>0</v>
      </c>
      <c r="U163" s="13">
        <v>0</v>
      </c>
      <c r="V163" s="17">
        <f t="shared" si="20"/>
        <v>0</v>
      </c>
      <c r="W163" s="13">
        <v>2</v>
      </c>
      <c r="X163" s="13">
        <v>0</v>
      </c>
      <c r="Y163" s="13">
        <v>0</v>
      </c>
      <c r="Z163" s="17">
        <v>0.49998290000000001</v>
      </c>
      <c r="AA163" s="16">
        <f>(K163+R163+V163-W163-X163-Y163-Z163)/G163</f>
        <v>0.85576809166666656</v>
      </c>
      <c r="AB163" s="13">
        <f t="shared" si="23"/>
        <v>0</v>
      </c>
      <c r="AC163" s="13">
        <f>IF(((G163-K163-R163-V163+W163+X163+Y163+Z163)/Q163)&gt;0,ROUNDUP(((G163-K163-R163-V163+W163+X163+Y163+Z163)/Q163),0),0)</f>
        <v>2</v>
      </c>
      <c r="AD163" s="13">
        <f>IF(((1+G163-K163-R163-V163+W163+X163+Y163+Z163)/Q163)&gt;0,ROUNDUP(((1+G163-K163-R163-V163+W163+X163+Y163+Z163)/Q163),0),0)</f>
        <v>4</v>
      </c>
      <c r="AE163" s="16">
        <f>1/G163</f>
        <v>8.3333333333333329E-2</v>
      </c>
      <c r="AF163" s="16">
        <f>P163/(K163+P163)</f>
        <v>0.15384615384615385</v>
      </c>
      <c r="AG163" s="13">
        <v>0</v>
      </c>
      <c r="AH163" s="13">
        <v>1</v>
      </c>
      <c r="AI163" s="13">
        <v>0</v>
      </c>
      <c r="AJ163" s="13">
        <v>0</v>
      </c>
      <c r="AK163" s="13">
        <v>1</v>
      </c>
      <c r="AL163" s="13">
        <f t="shared" si="21"/>
        <v>2</v>
      </c>
      <c r="AM163" s="13">
        <v>0</v>
      </c>
      <c r="AN163" s="13">
        <v>0</v>
      </c>
      <c r="AO163" s="13">
        <v>0</v>
      </c>
      <c r="AP163" s="13">
        <v>0</v>
      </c>
      <c r="AQ163" s="13">
        <f t="shared" si="22"/>
        <v>0</v>
      </c>
      <c r="AR163" s="13" t="s">
        <v>59</v>
      </c>
      <c r="AS163" s="13" t="s">
        <v>110</v>
      </c>
      <c r="AT163" s="13" t="s">
        <v>61</v>
      </c>
      <c r="AU163" s="13">
        <v>7</v>
      </c>
      <c r="AV163" s="13">
        <v>0.89</v>
      </c>
      <c r="AW163" s="13">
        <v>0.38</v>
      </c>
      <c r="AX163" s="13">
        <v>0.77</v>
      </c>
      <c r="AY163" s="16">
        <v>0.95450000000000002</v>
      </c>
      <c r="AZ163" s="16">
        <v>0.89149999999999996</v>
      </c>
      <c r="BA163" s="16">
        <v>0.87470000000000003</v>
      </c>
      <c r="BB163" s="13" t="s">
        <v>94</v>
      </c>
      <c r="BC163" s="13" t="s">
        <v>63</v>
      </c>
    </row>
    <row r="164" spans="1:55" x14ac:dyDescent="0.25">
      <c r="A164" s="13" t="s">
        <v>80</v>
      </c>
      <c r="B164" s="13" t="s">
        <v>220</v>
      </c>
      <c r="C164" s="14" t="s">
        <v>91</v>
      </c>
      <c r="D164" s="15">
        <v>6</v>
      </c>
      <c r="E164" s="15" t="s">
        <v>419</v>
      </c>
      <c r="F164" s="13" t="s">
        <v>420</v>
      </c>
      <c r="G164" s="13">
        <v>14</v>
      </c>
      <c r="H164" s="13">
        <v>10</v>
      </c>
      <c r="I164" s="13">
        <v>0</v>
      </c>
      <c r="J164" s="13">
        <v>0</v>
      </c>
      <c r="K164" s="13">
        <f t="shared" si="17"/>
        <v>10</v>
      </c>
      <c r="L164" s="16">
        <f>K164/G164</f>
        <v>0.7142857142857143</v>
      </c>
      <c r="M164" s="14">
        <v>0.51</v>
      </c>
      <c r="N164" s="13">
        <v>4</v>
      </c>
      <c r="O164" s="13">
        <v>0</v>
      </c>
      <c r="P164" s="13">
        <f t="shared" si="18"/>
        <v>4</v>
      </c>
      <c r="Q164" s="16">
        <v>0.97060000000000002</v>
      </c>
      <c r="R164" s="17">
        <f t="shared" si="19"/>
        <v>3.8824000000000001</v>
      </c>
      <c r="S164" s="13">
        <v>0</v>
      </c>
      <c r="T164" s="13">
        <v>0</v>
      </c>
      <c r="U164" s="13">
        <v>0</v>
      </c>
      <c r="V164" s="17">
        <f t="shared" si="20"/>
        <v>0</v>
      </c>
      <c r="W164" s="13">
        <v>0</v>
      </c>
      <c r="X164" s="13">
        <v>0</v>
      </c>
      <c r="Y164" s="13">
        <v>0</v>
      </c>
      <c r="Z164" s="17">
        <v>0.216164</v>
      </c>
      <c r="AA164" s="16">
        <f>(K164+R164+V164-W164-X164-Y164-Z164)/G164</f>
        <v>0.97615971428571435</v>
      </c>
      <c r="AB164" s="13">
        <f t="shared" si="23"/>
        <v>0</v>
      </c>
      <c r="AC164" s="13">
        <f>IF(((G164-K164-R164-V164+W164+X164+Y164+Z164)/Q164)&gt;0,ROUNDUP(((G164-K164-R164-V164+W164+X164+Y164+Z164)/Q164),0),0)</f>
        <v>1</v>
      </c>
      <c r="AD164" s="13">
        <f>IF(((1+G164-K164-R164-V164+W164+X164+Y164+Z164)/Q164)&gt;0,ROUNDUP(((1+G164-K164-R164-V164+W164+X164+Y164+Z164)/Q164),0),0)</f>
        <v>2</v>
      </c>
      <c r="AE164" s="16">
        <f>1/G164</f>
        <v>7.1428571428571425E-2</v>
      </c>
      <c r="AF164" s="16">
        <f>P164/(K164+P164)</f>
        <v>0.2857142857142857</v>
      </c>
      <c r="AG164" s="13">
        <v>0</v>
      </c>
      <c r="AH164" s="13">
        <v>0</v>
      </c>
      <c r="AI164" s="13">
        <v>0</v>
      </c>
      <c r="AJ164" s="13">
        <v>0</v>
      </c>
      <c r="AK164" s="13">
        <v>4</v>
      </c>
      <c r="AL164" s="13">
        <f t="shared" si="21"/>
        <v>4</v>
      </c>
      <c r="AM164" s="13">
        <v>0</v>
      </c>
      <c r="AN164" s="13">
        <v>0</v>
      </c>
      <c r="AO164" s="13">
        <v>0</v>
      </c>
      <c r="AP164" s="13">
        <v>0</v>
      </c>
      <c r="AQ164" s="13">
        <f t="shared" si="22"/>
        <v>0</v>
      </c>
      <c r="AR164" s="13" t="s">
        <v>59</v>
      </c>
      <c r="AS164" s="13" t="s">
        <v>84</v>
      </c>
      <c r="AT164" s="13" t="s">
        <v>61</v>
      </c>
      <c r="AU164" s="13">
        <v>7</v>
      </c>
      <c r="AV164" s="13">
        <v>0.56000000000000005</v>
      </c>
      <c r="AW164" s="13">
        <v>0.52</v>
      </c>
      <c r="AX164" s="13">
        <v>0.82</v>
      </c>
      <c r="AY164" s="16">
        <v>0.96299999999999997</v>
      </c>
      <c r="AZ164" s="16">
        <v>0.9153</v>
      </c>
      <c r="BA164" s="16">
        <v>0.85440000000000005</v>
      </c>
      <c r="BB164" s="13" t="s">
        <v>102</v>
      </c>
      <c r="BC164" s="13" t="s">
        <v>63</v>
      </c>
    </row>
    <row r="165" spans="1:55" x14ac:dyDescent="0.25">
      <c r="A165" s="13" t="s">
        <v>54</v>
      </c>
      <c r="B165" s="13" t="s">
        <v>127</v>
      </c>
      <c r="C165" s="14" t="s">
        <v>91</v>
      </c>
      <c r="D165" s="15">
        <v>7</v>
      </c>
      <c r="E165" s="15" t="s">
        <v>421</v>
      </c>
      <c r="F165" s="13" t="s">
        <v>422</v>
      </c>
      <c r="G165" s="13">
        <v>14</v>
      </c>
      <c r="H165" s="13">
        <v>9</v>
      </c>
      <c r="I165" s="13">
        <v>0</v>
      </c>
      <c r="J165" s="13">
        <v>0</v>
      </c>
      <c r="K165" s="13">
        <f t="shared" si="17"/>
        <v>9</v>
      </c>
      <c r="L165" s="16">
        <f>K165/G165</f>
        <v>0.6428571428571429</v>
      </c>
      <c r="M165" s="14">
        <v>0.82</v>
      </c>
      <c r="N165" s="13">
        <v>2</v>
      </c>
      <c r="O165" s="13">
        <v>0</v>
      </c>
      <c r="P165" s="13">
        <f t="shared" si="18"/>
        <v>2</v>
      </c>
      <c r="Q165" s="16">
        <v>1</v>
      </c>
      <c r="R165" s="17">
        <f t="shared" si="19"/>
        <v>2</v>
      </c>
      <c r="S165" s="13">
        <v>1</v>
      </c>
      <c r="T165" s="13">
        <v>0</v>
      </c>
      <c r="U165" s="13">
        <v>0</v>
      </c>
      <c r="V165" s="17">
        <f t="shared" si="20"/>
        <v>1</v>
      </c>
      <c r="W165" s="13">
        <v>0</v>
      </c>
      <c r="X165" s="13">
        <v>0</v>
      </c>
      <c r="Y165" s="13">
        <v>0</v>
      </c>
      <c r="Z165" s="17">
        <v>0.33811190000000002</v>
      </c>
      <c r="AA165" s="16">
        <f>(K165+R165+V165-W165-X165-Y165-Z165)/G165</f>
        <v>0.83299200714285715</v>
      </c>
      <c r="AB165" s="13">
        <f t="shared" si="23"/>
        <v>0</v>
      </c>
      <c r="AC165" s="13">
        <f>IF(((G165-K165-R165-V165+W165+X165+Y165+Z165)/Q165)&gt;0,ROUNDUP(((G165-K165-R165-V165+W165+X165+Y165+Z165)/Q165),0),0)</f>
        <v>3</v>
      </c>
      <c r="AD165" s="13">
        <f>IF(((1+G165-K165-R165-V165+W165+X165+Y165+Z165)/Q165)&gt;0,ROUNDUP(((1+G165-K165-R165-V165+W165+X165+Y165+Z165)/Q165),0),0)</f>
        <v>4</v>
      </c>
      <c r="AE165" s="16">
        <f>1/G165</f>
        <v>7.1428571428571425E-2</v>
      </c>
      <c r="AF165" s="16">
        <f>P165/(K165+P165)</f>
        <v>0.18181818181818182</v>
      </c>
      <c r="AG165" s="13">
        <v>0</v>
      </c>
      <c r="AH165" s="13">
        <v>1</v>
      </c>
      <c r="AI165" s="13">
        <v>0</v>
      </c>
      <c r="AJ165" s="13">
        <v>0</v>
      </c>
      <c r="AK165" s="13">
        <v>1</v>
      </c>
      <c r="AL165" s="13">
        <f t="shared" si="21"/>
        <v>2</v>
      </c>
      <c r="AM165" s="13">
        <v>0</v>
      </c>
      <c r="AN165" s="13">
        <v>0</v>
      </c>
      <c r="AO165" s="13">
        <v>0</v>
      </c>
      <c r="AP165" s="13">
        <v>0</v>
      </c>
      <c r="AQ165" s="13">
        <f t="shared" si="22"/>
        <v>0</v>
      </c>
      <c r="AR165" s="13" t="s">
        <v>59</v>
      </c>
      <c r="AS165" s="13" t="s">
        <v>89</v>
      </c>
      <c r="AT165" s="13" t="s">
        <v>61</v>
      </c>
      <c r="AU165" s="13">
        <v>7</v>
      </c>
      <c r="AV165" s="13">
        <v>0.85</v>
      </c>
      <c r="AW165" s="13">
        <v>0.57999999999999996</v>
      </c>
      <c r="AX165" s="13">
        <v>0.9</v>
      </c>
      <c r="AY165" s="16">
        <v>1</v>
      </c>
      <c r="AZ165" s="16">
        <v>0.85840000000000005</v>
      </c>
      <c r="BA165" s="16">
        <v>0.84519999999999995</v>
      </c>
      <c r="BB165" s="13" t="s">
        <v>192</v>
      </c>
      <c r="BC165" s="13" t="s">
        <v>63</v>
      </c>
    </row>
    <row r="166" spans="1:55" x14ac:dyDescent="0.25">
      <c r="A166" s="13" t="s">
        <v>64</v>
      </c>
      <c r="B166" s="13" t="s">
        <v>173</v>
      </c>
      <c r="C166" s="14" t="s">
        <v>56</v>
      </c>
      <c r="D166" s="15">
        <v>9</v>
      </c>
      <c r="E166" s="15" t="s">
        <v>423</v>
      </c>
      <c r="F166" s="13" t="s">
        <v>424</v>
      </c>
      <c r="G166" s="13">
        <v>41</v>
      </c>
      <c r="H166" s="13">
        <v>25</v>
      </c>
      <c r="I166" s="13">
        <v>0</v>
      </c>
      <c r="J166" s="13">
        <v>0</v>
      </c>
      <c r="K166" s="13">
        <f t="shared" si="17"/>
        <v>25</v>
      </c>
      <c r="L166" s="16">
        <f>K166/G166</f>
        <v>0.6097560975609756</v>
      </c>
      <c r="M166" s="14">
        <v>1.1399999999999999</v>
      </c>
      <c r="N166" s="13">
        <v>3</v>
      </c>
      <c r="O166" s="13">
        <v>0</v>
      </c>
      <c r="P166" s="13">
        <f t="shared" si="18"/>
        <v>3</v>
      </c>
      <c r="Q166" s="16">
        <v>0.94740000000000002</v>
      </c>
      <c r="R166" s="17">
        <f t="shared" si="19"/>
        <v>2.8422000000000001</v>
      </c>
      <c r="S166" s="13">
        <v>1</v>
      </c>
      <c r="T166" s="13">
        <v>0</v>
      </c>
      <c r="U166" s="13">
        <v>0</v>
      </c>
      <c r="V166" s="17">
        <f t="shared" si="20"/>
        <v>0.94740000000000002</v>
      </c>
      <c r="W166" s="13">
        <v>1</v>
      </c>
      <c r="X166" s="13">
        <v>0</v>
      </c>
      <c r="Y166" s="13">
        <v>0</v>
      </c>
      <c r="Z166" s="17">
        <v>0.87387570000000003</v>
      </c>
      <c r="AA166" s="16">
        <f>(K166+R166+V166-W166-X166-Y166-Z166)/G166</f>
        <v>0.65648108048780485</v>
      </c>
      <c r="AB166" s="13">
        <f t="shared" si="23"/>
        <v>7</v>
      </c>
      <c r="AC166" s="13">
        <f>IF(((G166-K166-R166-V166+W166+X166+Y166+Z166)/Q166)&gt;0,ROUNDUP(((G166-K166-R166-V166+W166+X166+Y166+Z166)/Q166),0),0)</f>
        <v>15</v>
      </c>
      <c r="AD166" s="13">
        <f>IF(((1+G166-K166-R166-V166+W166+X166+Y166+Z166)/Q166)&gt;0,ROUNDUP(((1+G166-K166-R166-V166+W166+X166+Y166+Z166)/Q166),0),0)</f>
        <v>16</v>
      </c>
      <c r="AE166" s="16">
        <f>1/G166</f>
        <v>2.4390243902439025E-2</v>
      </c>
      <c r="AF166" s="16">
        <f>P166/(K166+P166)</f>
        <v>0.10714285714285714</v>
      </c>
      <c r="AG166" s="13">
        <v>0</v>
      </c>
      <c r="AH166" s="13">
        <v>1</v>
      </c>
      <c r="AI166" s="13">
        <v>0</v>
      </c>
      <c r="AJ166" s="13">
        <v>0</v>
      </c>
      <c r="AK166" s="13">
        <v>1</v>
      </c>
      <c r="AL166" s="13">
        <f t="shared" si="21"/>
        <v>2</v>
      </c>
      <c r="AM166" s="13">
        <v>1</v>
      </c>
      <c r="AN166" s="13">
        <v>0</v>
      </c>
      <c r="AO166" s="13">
        <v>0</v>
      </c>
      <c r="AP166" s="13">
        <v>0</v>
      </c>
      <c r="AQ166" s="13">
        <f t="shared" si="22"/>
        <v>1</v>
      </c>
      <c r="AR166" s="13" t="s">
        <v>59</v>
      </c>
      <c r="AS166" s="13" t="s">
        <v>68</v>
      </c>
      <c r="AT166" s="13" t="s">
        <v>61</v>
      </c>
      <c r="AU166" s="13">
        <v>2</v>
      </c>
      <c r="AV166" s="13">
        <v>1.31</v>
      </c>
      <c r="AW166" s="13">
        <v>0.82</v>
      </c>
      <c r="AX166" s="13">
        <v>1.73</v>
      </c>
      <c r="AY166" s="16">
        <v>0.97299999999999998</v>
      </c>
      <c r="AZ166" s="16">
        <v>0.9</v>
      </c>
      <c r="BA166" s="16">
        <v>0.81059999999999999</v>
      </c>
      <c r="BB166" s="13" t="s">
        <v>62</v>
      </c>
      <c r="BC166" s="13" t="s">
        <v>63</v>
      </c>
    </row>
    <row r="167" spans="1:55" x14ac:dyDescent="0.25">
      <c r="A167" s="13" t="s">
        <v>80</v>
      </c>
      <c r="B167" s="13" t="s">
        <v>115</v>
      </c>
      <c r="C167" s="14" t="s">
        <v>56</v>
      </c>
      <c r="D167" s="15">
        <v>10</v>
      </c>
      <c r="E167" s="15" t="s">
        <v>425</v>
      </c>
      <c r="F167" s="13" t="s">
        <v>426</v>
      </c>
      <c r="G167" s="13">
        <v>54</v>
      </c>
      <c r="H167" s="13">
        <v>48</v>
      </c>
      <c r="I167" s="13">
        <v>1</v>
      </c>
      <c r="J167" s="13">
        <v>0</v>
      </c>
      <c r="K167" s="13">
        <f t="shared" si="17"/>
        <v>47</v>
      </c>
      <c r="L167" s="16">
        <f>K167/G167</f>
        <v>0.87037037037037035</v>
      </c>
      <c r="M167" s="14">
        <v>2.14</v>
      </c>
      <c r="N167" s="13">
        <v>12</v>
      </c>
      <c r="O167" s="13">
        <v>0</v>
      </c>
      <c r="P167" s="13">
        <f t="shared" si="18"/>
        <v>12</v>
      </c>
      <c r="Q167" s="16">
        <v>0.6724</v>
      </c>
      <c r="R167" s="17">
        <f t="shared" si="19"/>
        <v>8.0687999999999995</v>
      </c>
      <c r="S167" s="13">
        <v>4</v>
      </c>
      <c r="T167" s="13">
        <v>0</v>
      </c>
      <c r="U167" s="13">
        <v>1</v>
      </c>
      <c r="V167" s="17">
        <f t="shared" si="20"/>
        <v>3.6896</v>
      </c>
      <c r="W167" s="13">
        <v>1</v>
      </c>
      <c r="X167" s="13">
        <v>0</v>
      </c>
      <c r="Y167" s="13">
        <v>0</v>
      </c>
      <c r="Z167" s="17">
        <v>8.2318007000000009</v>
      </c>
      <c r="AA167" s="16">
        <f>(K167+R167+V167-W167-X167-Y167-Z167)/G167</f>
        <v>0.91715924629629619</v>
      </c>
      <c r="AB167" s="13">
        <f t="shared" si="23"/>
        <v>0</v>
      </c>
      <c r="AC167" s="13">
        <f>IF(((G167-K167-R167-V167+W167+X167+Y167+Z167)/Q167)&gt;0,ROUNDUP(((G167-K167-R167-V167+W167+X167+Y167+Z167)/Q167),0),0)</f>
        <v>7</v>
      </c>
      <c r="AD167" s="13">
        <f>IF(((1+G167-K167-R167-V167+W167+X167+Y167+Z167)/Q167)&gt;0,ROUNDUP(((1+G167-K167-R167-V167+W167+X167+Y167+Z167)/Q167),0),0)</f>
        <v>9</v>
      </c>
      <c r="AE167" s="16">
        <f>1/G167</f>
        <v>1.8518518518518517E-2</v>
      </c>
      <c r="AF167" s="16">
        <f>P167/(K167+P167)</f>
        <v>0.20338983050847459</v>
      </c>
      <c r="AG167" s="13">
        <v>0</v>
      </c>
      <c r="AH167" s="13">
        <v>0</v>
      </c>
      <c r="AI167" s="13">
        <v>0</v>
      </c>
      <c r="AJ167" s="13">
        <v>2</v>
      </c>
      <c r="AK167" s="13">
        <v>0</v>
      </c>
      <c r="AL167" s="13">
        <f t="shared" si="21"/>
        <v>2</v>
      </c>
      <c r="AM167" s="13">
        <v>4</v>
      </c>
      <c r="AN167" s="13">
        <v>5</v>
      </c>
      <c r="AO167" s="13">
        <v>1</v>
      </c>
      <c r="AP167" s="13">
        <v>0</v>
      </c>
      <c r="AQ167" s="13">
        <f t="shared" si="22"/>
        <v>10</v>
      </c>
      <c r="AR167" s="13" t="s">
        <v>59</v>
      </c>
      <c r="AS167" s="13" t="s">
        <v>110</v>
      </c>
      <c r="AT167" s="13" t="s">
        <v>61</v>
      </c>
      <c r="AU167" s="13">
        <v>2</v>
      </c>
      <c r="AV167" s="13">
        <v>1.79</v>
      </c>
      <c r="AW167" s="13">
        <v>2.16</v>
      </c>
      <c r="AX167" s="13">
        <v>1.73</v>
      </c>
      <c r="AY167" s="16">
        <v>0.79169999999999996</v>
      </c>
      <c r="AZ167" s="16">
        <v>0.67310000000000003</v>
      </c>
      <c r="BA167" s="16">
        <v>0.81059999999999999</v>
      </c>
      <c r="BB167" s="13" t="s">
        <v>62</v>
      </c>
      <c r="BC167" s="13" t="s">
        <v>63</v>
      </c>
    </row>
    <row r="168" spans="1:55" x14ac:dyDescent="0.25">
      <c r="A168" s="13" t="s">
        <v>80</v>
      </c>
      <c r="B168" s="13" t="s">
        <v>81</v>
      </c>
      <c r="C168" s="14" t="s">
        <v>75</v>
      </c>
      <c r="D168" s="15">
        <v>7</v>
      </c>
      <c r="E168" s="15" t="s">
        <v>427</v>
      </c>
      <c r="F168" s="13" t="s">
        <v>428</v>
      </c>
      <c r="G168" s="13">
        <v>26</v>
      </c>
      <c r="H168" s="13">
        <v>9</v>
      </c>
      <c r="I168" s="13">
        <v>0</v>
      </c>
      <c r="J168" s="13">
        <v>0</v>
      </c>
      <c r="K168" s="13">
        <f t="shared" si="17"/>
        <v>9</v>
      </c>
      <c r="L168" s="16">
        <f>K168/G168</f>
        <v>0.34615384615384615</v>
      </c>
      <c r="M168" s="14">
        <v>1.91</v>
      </c>
      <c r="N168" s="13">
        <v>17</v>
      </c>
      <c r="O168" s="13">
        <v>0</v>
      </c>
      <c r="P168" s="13">
        <f t="shared" si="18"/>
        <v>17</v>
      </c>
      <c r="Q168" s="16">
        <v>0.7843</v>
      </c>
      <c r="R168" s="17">
        <f t="shared" si="19"/>
        <v>13.3331</v>
      </c>
      <c r="S168" s="13">
        <v>0</v>
      </c>
      <c r="T168" s="13">
        <v>0</v>
      </c>
      <c r="U168" s="13">
        <v>0</v>
      </c>
      <c r="V168" s="17">
        <f t="shared" si="20"/>
        <v>0</v>
      </c>
      <c r="W168" s="13">
        <v>0</v>
      </c>
      <c r="X168" s="13">
        <v>0</v>
      </c>
      <c r="Y168" s="13">
        <v>0</v>
      </c>
      <c r="Z168" s="17">
        <v>1.4663379000000001</v>
      </c>
      <c r="AA168" s="16">
        <f>(K168+R168+V168-W168-X168-Y168-Z168)/G168</f>
        <v>0.80256777307692317</v>
      </c>
      <c r="AB168" s="13">
        <f t="shared" si="23"/>
        <v>1</v>
      </c>
      <c r="AC168" s="13">
        <f>IF(((G168-K168-R168-V168+W168+X168+Y168+Z168)/Q168)&gt;0,ROUNDUP(((G168-K168-R168-V168+W168+X168+Y168+Z168)/Q168),0),0)</f>
        <v>7</v>
      </c>
      <c r="AD168" s="13">
        <f>IF(((1+G168-K168-R168-V168+W168+X168+Y168+Z168)/Q168)&gt;0,ROUNDUP(((1+G168-K168-R168-V168+W168+X168+Y168+Z168)/Q168),0),0)</f>
        <v>8</v>
      </c>
      <c r="AE168" s="16">
        <f>1/G168</f>
        <v>3.8461538461538464E-2</v>
      </c>
      <c r="AF168" s="16">
        <f>P168/(K168+P168)</f>
        <v>0.65384615384615385</v>
      </c>
      <c r="AG168" s="13">
        <v>0</v>
      </c>
      <c r="AH168" s="13">
        <v>9</v>
      </c>
      <c r="AI168" s="13">
        <v>0</v>
      </c>
      <c r="AJ168" s="13">
        <v>1</v>
      </c>
      <c r="AK168" s="13">
        <v>5</v>
      </c>
      <c r="AL168" s="13">
        <f t="shared" si="21"/>
        <v>15</v>
      </c>
      <c r="AM168" s="13">
        <v>2</v>
      </c>
      <c r="AN168" s="13">
        <v>0</v>
      </c>
      <c r="AO168" s="13">
        <v>0</v>
      </c>
      <c r="AP168" s="13">
        <v>0</v>
      </c>
      <c r="AQ168" s="13">
        <f t="shared" si="22"/>
        <v>2</v>
      </c>
      <c r="AR168" s="13" t="s">
        <v>59</v>
      </c>
      <c r="AS168" s="13" t="s">
        <v>84</v>
      </c>
      <c r="AT168" s="13" t="s">
        <v>61</v>
      </c>
      <c r="AU168" s="13">
        <v>3</v>
      </c>
      <c r="AV168" s="13">
        <v>2.0299999999999998</v>
      </c>
      <c r="AW168" s="13">
        <v>1.04</v>
      </c>
      <c r="AX168" s="13">
        <v>1.68</v>
      </c>
      <c r="AY168" s="16">
        <v>0.76600000000000001</v>
      </c>
      <c r="AZ168" s="16">
        <v>0.83960000000000001</v>
      </c>
      <c r="BA168" s="16">
        <v>0.78220000000000001</v>
      </c>
      <c r="BB168" s="13" t="s">
        <v>79</v>
      </c>
      <c r="BC168" s="13" t="s">
        <v>63</v>
      </c>
    </row>
    <row r="169" spans="1:55" x14ac:dyDescent="0.25">
      <c r="A169" s="13" t="s">
        <v>80</v>
      </c>
      <c r="B169" s="13" t="s">
        <v>107</v>
      </c>
      <c r="C169" s="14" t="s">
        <v>91</v>
      </c>
      <c r="D169" s="15">
        <v>4</v>
      </c>
      <c r="E169" s="15" t="s">
        <v>429</v>
      </c>
      <c r="F169" s="13" t="s">
        <v>430</v>
      </c>
      <c r="G169" s="13">
        <v>14</v>
      </c>
      <c r="H169" s="13">
        <v>7</v>
      </c>
      <c r="I169" s="13">
        <v>0</v>
      </c>
      <c r="J169" s="13">
        <v>0</v>
      </c>
      <c r="K169" s="13">
        <f t="shared" si="17"/>
        <v>7</v>
      </c>
      <c r="L169" s="16">
        <f>K169/G169</f>
        <v>0.5</v>
      </c>
      <c r="M169" s="14">
        <v>0.56999999999999995</v>
      </c>
      <c r="N169" s="13">
        <v>4</v>
      </c>
      <c r="O169" s="13">
        <v>0</v>
      </c>
      <c r="P169" s="13">
        <f t="shared" si="18"/>
        <v>4</v>
      </c>
      <c r="Q169" s="16">
        <v>1</v>
      </c>
      <c r="R169" s="17">
        <f t="shared" si="19"/>
        <v>4</v>
      </c>
      <c r="S169" s="13">
        <v>0</v>
      </c>
      <c r="T169" s="13">
        <v>0</v>
      </c>
      <c r="U169" s="13">
        <v>0</v>
      </c>
      <c r="V169" s="17">
        <f t="shared" si="20"/>
        <v>0</v>
      </c>
      <c r="W169" s="13">
        <v>1</v>
      </c>
      <c r="X169" s="13">
        <v>0</v>
      </c>
      <c r="Y169" s="13">
        <v>0</v>
      </c>
      <c r="Z169" s="17">
        <v>0.22784560000000001</v>
      </c>
      <c r="AA169" s="16">
        <f>(K169+R169+V169-W169-X169-Y169-Z169)/G169</f>
        <v>0.6980110285714286</v>
      </c>
      <c r="AB169" s="13">
        <f t="shared" si="23"/>
        <v>2</v>
      </c>
      <c r="AC169" s="13">
        <f>IF(((G169-K169-R169-V169+W169+X169+Y169+Z169)/Q169)&gt;0,ROUNDUP(((G169-K169-R169-V169+W169+X169+Y169+Z169)/Q169),0),0)</f>
        <v>5</v>
      </c>
      <c r="AD169" s="13">
        <f>IF(((1+G169-K169-R169-V169+W169+X169+Y169+Z169)/Q169)&gt;0,ROUNDUP(((1+G169-K169-R169-V169+W169+X169+Y169+Z169)/Q169),0),0)</f>
        <v>6</v>
      </c>
      <c r="AE169" s="16">
        <f>1/G169</f>
        <v>7.1428571428571425E-2</v>
      </c>
      <c r="AF169" s="16">
        <f>P169/(K169+P169)</f>
        <v>0.36363636363636365</v>
      </c>
      <c r="AG169" s="13">
        <v>0</v>
      </c>
      <c r="AH169" s="13">
        <v>0</v>
      </c>
      <c r="AI169" s="13">
        <v>0</v>
      </c>
      <c r="AJ169" s="13">
        <v>2</v>
      </c>
      <c r="AK169" s="13">
        <v>1</v>
      </c>
      <c r="AL169" s="13">
        <f t="shared" si="21"/>
        <v>3</v>
      </c>
      <c r="AM169" s="13">
        <v>0</v>
      </c>
      <c r="AN169" s="13">
        <v>0</v>
      </c>
      <c r="AO169" s="13">
        <v>0</v>
      </c>
      <c r="AP169" s="13">
        <v>1</v>
      </c>
      <c r="AQ169" s="13">
        <f t="shared" si="22"/>
        <v>1</v>
      </c>
      <c r="AR169" s="13" t="s">
        <v>59</v>
      </c>
      <c r="AS169" s="13" t="s">
        <v>110</v>
      </c>
      <c r="AT169" s="13" t="s">
        <v>61</v>
      </c>
      <c r="AU169" s="13">
        <v>7</v>
      </c>
      <c r="AV169" s="13">
        <v>0.64</v>
      </c>
      <c r="AW169" s="13">
        <v>0.23</v>
      </c>
      <c r="AX169" s="13">
        <v>0.49</v>
      </c>
      <c r="AY169" s="16">
        <v>1</v>
      </c>
      <c r="AZ169" s="16">
        <v>0.99250000000000005</v>
      </c>
      <c r="BA169" s="16">
        <v>0.95120000000000005</v>
      </c>
      <c r="BB169" s="13" t="s">
        <v>183</v>
      </c>
      <c r="BC169" s="13" t="s">
        <v>63</v>
      </c>
    </row>
    <row r="170" spans="1:55" x14ac:dyDescent="0.25">
      <c r="A170" s="13" t="s">
        <v>80</v>
      </c>
      <c r="B170" s="13" t="s">
        <v>231</v>
      </c>
      <c r="C170" s="14" t="s">
        <v>75</v>
      </c>
      <c r="D170" s="15">
        <v>8</v>
      </c>
      <c r="E170" s="15" t="s">
        <v>431</v>
      </c>
      <c r="F170" s="13" t="s">
        <v>432</v>
      </c>
      <c r="G170" s="13">
        <v>40</v>
      </c>
      <c r="H170" s="13">
        <v>34</v>
      </c>
      <c r="I170" s="13">
        <v>0</v>
      </c>
      <c r="J170" s="13">
        <v>0</v>
      </c>
      <c r="K170" s="13">
        <f t="shared" si="17"/>
        <v>34</v>
      </c>
      <c r="L170" s="16">
        <f>K170/G170</f>
        <v>0.85</v>
      </c>
      <c r="M170" s="14">
        <v>1.29</v>
      </c>
      <c r="N170" s="13">
        <v>6</v>
      </c>
      <c r="O170" s="13">
        <v>0</v>
      </c>
      <c r="P170" s="13">
        <f t="shared" si="18"/>
        <v>6</v>
      </c>
      <c r="Q170" s="16">
        <v>0.91110000000000002</v>
      </c>
      <c r="R170" s="17">
        <f t="shared" si="19"/>
        <v>5.4665999999999997</v>
      </c>
      <c r="S170" s="13">
        <v>3</v>
      </c>
      <c r="T170" s="13">
        <v>0</v>
      </c>
      <c r="U170" s="13">
        <v>0</v>
      </c>
      <c r="V170" s="17">
        <f t="shared" si="20"/>
        <v>2.7332999999999998</v>
      </c>
      <c r="W170" s="13">
        <v>1</v>
      </c>
      <c r="X170" s="13">
        <v>0</v>
      </c>
      <c r="Y170" s="13">
        <v>0</v>
      </c>
      <c r="Z170" s="17">
        <v>1.9384342999999999</v>
      </c>
      <c r="AA170" s="16">
        <f>(K170+R170+V170-W170-X170-Y170-Z170)/G170</f>
        <v>0.98153664250000006</v>
      </c>
      <c r="AB170" s="13">
        <f t="shared" si="23"/>
        <v>0</v>
      </c>
      <c r="AC170" s="13">
        <f>IF(((G170-K170-R170-V170+W170+X170+Y170+Z170)/Q170)&gt;0,ROUNDUP(((G170-K170-R170-V170+W170+X170+Y170+Z170)/Q170),0),0)</f>
        <v>1</v>
      </c>
      <c r="AD170" s="13">
        <f>IF(((1+G170-K170-R170-V170+W170+X170+Y170+Z170)/Q170)&gt;0,ROUNDUP(((1+G170-K170-R170-V170+W170+X170+Y170+Z170)/Q170),0),0)</f>
        <v>2</v>
      </c>
      <c r="AE170" s="16">
        <f>1/G170</f>
        <v>2.5000000000000001E-2</v>
      </c>
      <c r="AF170" s="16">
        <f>P170/(K170+P170)</f>
        <v>0.15</v>
      </c>
      <c r="AG170" s="13">
        <v>0</v>
      </c>
      <c r="AH170" s="13">
        <v>1</v>
      </c>
      <c r="AI170" s="13">
        <v>0</v>
      </c>
      <c r="AJ170" s="13">
        <v>0</v>
      </c>
      <c r="AK170" s="13">
        <v>0</v>
      </c>
      <c r="AL170" s="13">
        <f t="shared" si="21"/>
        <v>1</v>
      </c>
      <c r="AM170" s="13">
        <v>4</v>
      </c>
      <c r="AN170" s="13">
        <v>0</v>
      </c>
      <c r="AO170" s="13">
        <v>1</v>
      </c>
      <c r="AP170" s="13">
        <v>0</v>
      </c>
      <c r="AQ170" s="13">
        <f t="shared" si="22"/>
        <v>5</v>
      </c>
      <c r="AR170" s="13" t="s">
        <v>59</v>
      </c>
      <c r="AS170" s="13" t="s">
        <v>110</v>
      </c>
      <c r="AT170" s="13" t="s">
        <v>61</v>
      </c>
      <c r="AU170" s="13">
        <v>3</v>
      </c>
      <c r="AV170" s="13">
        <v>1.49</v>
      </c>
      <c r="AW170" s="13">
        <v>1.19</v>
      </c>
      <c r="AX170" s="13">
        <v>1.99</v>
      </c>
      <c r="AY170" s="16">
        <v>0.92859999999999998</v>
      </c>
      <c r="AZ170" s="16">
        <v>0.9032</v>
      </c>
      <c r="BA170" s="16">
        <v>0.74929999999999997</v>
      </c>
      <c r="BB170" s="13" t="s">
        <v>90</v>
      </c>
      <c r="BC170" s="13" t="s">
        <v>63</v>
      </c>
    </row>
    <row r="171" spans="1:55" x14ac:dyDescent="0.25">
      <c r="A171" s="13" t="s">
        <v>64</v>
      </c>
      <c r="B171" s="13" t="s">
        <v>197</v>
      </c>
      <c r="C171" s="14" t="s">
        <v>91</v>
      </c>
      <c r="D171" s="15">
        <v>9</v>
      </c>
      <c r="E171" s="15" t="s">
        <v>433</v>
      </c>
      <c r="F171" s="13" t="s">
        <v>434</v>
      </c>
      <c r="G171" s="13">
        <v>35</v>
      </c>
      <c r="H171" s="13">
        <v>23</v>
      </c>
      <c r="I171" s="13">
        <v>0</v>
      </c>
      <c r="J171" s="13">
        <v>0</v>
      </c>
      <c r="K171" s="13">
        <f t="shared" si="17"/>
        <v>23</v>
      </c>
      <c r="L171" s="16">
        <f>K171/G171</f>
        <v>0.65714285714285714</v>
      </c>
      <c r="M171" s="14">
        <v>0.59</v>
      </c>
      <c r="N171" s="13">
        <v>13</v>
      </c>
      <c r="O171" s="13">
        <v>0</v>
      </c>
      <c r="P171" s="13">
        <f t="shared" si="18"/>
        <v>13</v>
      </c>
      <c r="Q171" s="16">
        <v>0.90910000000000002</v>
      </c>
      <c r="R171" s="17">
        <f t="shared" si="19"/>
        <v>11.818300000000001</v>
      </c>
      <c r="S171" s="13">
        <v>5</v>
      </c>
      <c r="T171" s="13">
        <v>0</v>
      </c>
      <c r="U171" s="13">
        <v>0</v>
      </c>
      <c r="V171" s="17">
        <f t="shared" si="20"/>
        <v>4.5455000000000005</v>
      </c>
      <c r="W171" s="13">
        <v>0</v>
      </c>
      <c r="X171" s="13">
        <v>0</v>
      </c>
      <c r="Y171" s="13">
        <v>0</v>
      </c>
      <c r="Z171" s="17">
        <v>0.57464999999999999</v>
      </c>
      <c r="AA171" s="16">
        <f>(K171+R171+V171-W171-X171-Y171-Z171)/G171</f>
        <v>1.1082614285714285</v>
      </c>
      <c r="AB171" s="13">
        <f t="shared" si="23"/>
        <v>0</v>
      </c>
      <c r="AC171" s="13">
        <f>IF(((G171-K171-R171-V171+W171+X171+Y171+Z171)/Q171)&gt;0,ROUNDUP(((G171-K171-R171-V171+W171+X171+Y171+Z171)/Q171),0),0)</f>
        <v>0</v>
      </c>
      <c r="AD171" s="13">
        <f>IF(((1+G171-K171-R171-V171+W171+X171+Y171+Z171)/Q171)&gt;0,ROUNDUP(((1+G171-K171-R171-V171+W171+X171+Y171+Z171)/Q171),0),0)</f>
        <v>0</v>
      </c>
      <c r="AE171" s="16">
        <f>1/G171</f>
        <v>2.8571428571428571E-2</v>
      </c>
      <c r="AF171" s="16">
        <f>P171/(K171+P171)</f>
        <v>0.3611111111111111</v>
      </c>
      <c r="AG171" s="13">
        <v>0</v>
      </c>
      <c r="AH171" s="13">
        <v>0</v>
      </c>
      <c r="AI171" s="13">
        <v>0</v>
      </c>
      <c r="AJ171" s="13">
        <v>0</v>
      </c>
      <c r="AK171" s="13">
        <v>0</v>
      </c>
      <c r="AL171" s="13">
        <f t="shared" si="21"/>
        <v>0</v>
      </c>
      <c r="AM171" s="13">
        <v>10</v>
      </c>
      <c r="AN171" s="13">
        <v>0</v>
      </c>
      <c r="AO171" s="13">
        <v>2</v>
      </c>
      <c r="AP171" s="13">
        <v>1</v>
      </c>
      <c r="AQ171" s="13">
        <f t="shared" si="22"/>
        <v>13</v>
      </c>
      <c r="AR171" s="13" t="s">
        <v>59</v>
      </c>
      <c r="AS171" s="13" t="s">
        <v>68</v>
      </c>
      <c r="AT171" s="13" t="s">
        <v>139</v>
      </c>
      <c r="AU171" s="13">
        <v>7</v>
      </c>
      <c r="AV171" s="13">
        <v>1.64</v>
      </c>
      <c r="AW171" s="13">
        <v>0.56999999999999995</v>
      </c>
      <c r="AX171" s="13">
        <v>1.23</v>
      </c>
      <c r="AY171" s="16">
        <v>0.83330000000000004</v>
      </c>
      <c r="AZ171" s="16">
        <v>0.90629999999999999</v>
      </c>
      <c r="BA171" s="16">
        <v>0.8508</v>
      </c>
      <c r="BB171" s="13" t="s">
        <v>256</v>
      </c>
      <c r="BC171" s="13" t="s">
        <v>63</v>
      </c>
    </row>
    <row r="172" spans="1:55" x14ac:dyDescent="0.25">
      <c r="A172" s="13" t="s">
        <v>64</v>
      </c>
      <c r="B172" s="13" t="s">
        <v>74</v>
      </c>
      <c r="C172" s="14" t="s">
        <v>75</v>
      </c>
      <c r="D172" s="15">
        <v>7</v>
      </c>
      <c r="E172" s="15" t="s">
        <v>435</v>
      </c>
      <c r="F172" s="13" t="s">
        <v>436</v>
      </c>
      <c r="G172" s="13">
        <v>32</v>
      </c>
      <c r="H172" s="13">
        <v>23</v>
      </c>
      <c r="I172" s="13">
        <v>0</v>
      </c>
      <c r="J172" s="13">
        <v>0</v>
      </c>
      <c r="K172" s="13">
        <f t="shared" si="17"/>
        <v>23</v>
      </c>
      <c r="L172" s="16">
        <f>K172/G172</f>
        <v>0.71875</v>
      </c>
      <c r="M172" s="14">
        <v>1.74</v>
      </c>
      <c r="N172" s="13">
        <v>10</v>
      </c>
      <c r="O172" s="13">
        <v>0</v>
      </c>
      <c r="P172" s="13">
        <f t="shared" si="18"/>
        <v>10</v>
      </c>
      <c r="Q172" s="16">
        <v>0.67920000000000003</v>
      </c>
      <c r="R172" s="17">
        <f t="shared" si="19"/>
        <v>6.7919999999999998</v>
      </c>
      <c r="S172" s="13">
        <v>3</v>
      </c>
      <c r="T172" s="13">
        <v>0</v>
      </c>
      <c r="U172" s="13">
        <v>0</v>
      </c>
      <c r="V172" s="17">
        <f t="shared" si="20"/>
        <v>2.0376000000000003</v>
      </c>
      <c r="W172" s="13">
        <v>1</v>
      </c>
      <c r="X172" s="13">
        <v>0</v>
      </c>
      <c r="Y172" s="13">
        <v>0</v>
      </c>
      <c r="Z172" s="17">
        <v>2.1466723999999999</v>
      </c>
      <c r="AA172" s="16">
        <f>(K172+R172+V172-W172-X172-Y172-Z172)/G172</f>
        <v>0.89634148750000009</v>
      </c>
      <c r="AB172" s="13">
        <f t="shared" si="23"/>
        <v>0</v>
      </c>
      <c r="AC172" s="13">
        <f>IF(((G172-K172-R172-V172+W172+X172+Y172+Z172)/Q172)&gt;0,ROUNDUP(((G172-K172-R172-V172+W172+X172+Y172+Z172)/Q172),0),0)</f>
        <v>5</v>
      </c>
      <c r="AD172" s="13">
        <f>IF(((1+G172-K172-R172-V172+W172+X172+Y172+Z172)/Q172)&gt;0,ROUNDUP(((1+G172-K172-R172-V172+W172+X172+Y172+Z172)/Q172),0),0)</f>
        <v>7</v>
      </c>
      <c r="AE172" s="16">
        <f>1/G172</f>
        <v>3.125E-2</v>
      </c>
      <c r="AF172" s="16">
        <f>P172/(K172+P172)</f>
        <v>0.30303030303030304</v>
      </c>
      <c r="AG172" s="13">
        <v>0</v>
      </c>
      <c r="AH172" s="13">
        <v>4</v>
      </c>
      <c r="AI172" s="13">
        <v>0</v>
      </c>
      <c r="AJ172" s="13">
        <v>3</v>
      </c>
      <c r="AK172" s="13">
        <v>1</v>
      </c>
      <c r="AL172" s="13">
        <f t="shared" si="21"/>
        <v>8</v>
      </c>
      <c r="AM172" s="13">
        <v>2</v>
      </c>
      <c r="AN172" s="13">
        <v>0</v>
      </c>
      <c r="AO172" s="13">
        <v>0</v>
      </c>
      <c r="AP172" s="13">
        <v>0</v>
      </c>
      <c r="AQ172" s="13">
        <f t="shared" si="22"/>
        <v>2</v>
      </c>
      <c r="AR172" s="13" t="s">
        <v>59</v>
      </c>
      <c r="AS172" s="13" t="s">
        <v>78</v>
      </c>
      <c r="AT172" s="13" t="s">
        <v>61</v>
      </c>
      <c r="AU172" s="13">
        <v>3</v>
      </c>
      <c r="AV172" s="13">
        <v>2.04</v>
      </c>
      <c r="AW172" s="13">
        <v>0.85</v>
      </c>
      <c r="AX172" s="13">
        <v>1.68</v>
      </c>
      <c r="AY172" s="16">
        <v>0.61360000000000003</v>
      </c>
      <c r="AZ172" s="16">
        <v>1</v>
      </c>
      <c r="BA172" s="16">
        <v>0.78220000000000001</v>
      </c>
      <c r="BB172" s="13" t="s">
        <v>79</v>
      </c>
      <c r="BC172" s="13" t="s">
        <v>63</v>
      </c>
    </row>
    <row r="173" spans="1:55" x14ac:dyDescent="0.25">
      <c r="A173" s="13" t="s">
        <v>80</v>
      </c>
      <c r="B173" s="13" t="s">
        <v>132</v>
      </c>
      <c r="C173" s="14" t="s">
        <v>91</v>
      </c>
      <c r="D173" s="15">
        <v>8</v>
      </c>
      <c r="E173" s="15" t="s">
        <v>437</v>
      </c>
      <c r="F173" s="13" t="s">
        <v>438</v>
      </c>
      <c r="G173" s="13">
        <v>22</v>
      </c>
      <c r="H173" s="13">
        <v>19</v>
      </c>
      <c r="I173" s="13">
        <v>0</v>
      </c>
      <c r="J173" s="13">
        <v>0</v>
      </c>
      <c r="K173" s="13">
        <f t="shared" si="17"/>
        <v>19</v>
      </c>
      <c r="L173" s="16">
        <f>K173/G173</f>
        <v>0.86363636363636365</v>
      </c>
      <c r="M173" s="14">
        <v>1.08</v>
      </c>
      <c r="N173" s="13">
        <v>6</v>
      </c>
      <c r="O173" s="13">
        <v>0</v>
      </c>
      <c r="P173" s="13">
        <f t="shared" si="18"/>
        <v>6</v>
      </c>
      <c r="Q173" s="16">
        <v>0.88370000000000004</v>
      </c>
      <c r="R173" s="17">
        <f t="shared" si="19"/>
        <v>5.3022</v>
      </c>
      <c r="S173" s="13">
        <v>1</v>
      </c>
      <c r="T173" s="13">
        <v>0</v>
      </c>
      <c r="U173" s="13">
        <v>0</v>
      </c>
      <c r="V173" s="17">
        <f t="shared" si="20"/>
        <v>0.88370000000000004</v>
      </c>
      <c r="W173" s="13">
        <v>2</v>
      </c>
      <c r="X173" s="13">
        <v>0</v>
      </c>
      <c r="Y173" s="13">
        <v>0</v>
      </c>
      <c r="Z173" s="17">
        <v>1.1445561</v>
      </c>
      <c r="AA173" s="16">
        <f>(K173+R173+V173-W173-X173-Y173-Z173)/G173</f>
        <v>1.0018792681818183</v>
      </c>
      <c r="AB173" s="13">
        <f t="shared" si="23"/>
        <v>0</v>
      </c>
      <c r="AC173" s="13">
        <f>IF(((G173-K173-R173-V173+W173+X173+Y173+Z173)/Q173)&gt;0,ROUNDUP(((G173-K173-R173-V173+W173+X173+Y173+Z173)/Q173),0),0)</f>
        <v>0</v>
      </c>
      <c r="AD173" s="13">
        <f>IF(((1+G173-K173-R173-V173+W173+X173+Y173+Z173)/Q173)&gt;0,ROUNDUP(((1+G173-K173-R173-V173+W173+X173+Y173+Z173)/Q173),0),0)</f>
        <v>2</v>
      </c>
      <c r="AE173" s="16">
        <f>1/G173</f>
        <v>4.5454545454545456E-2</v>
      </c>
      <c r="AF173" s="16">
        <f>P173/(K173+P173)</f>
        <v>0.24</v>
      </c>
      <c r="AG173" s="13">
        <v>0</v>
      </c>
      <c r="AH173" s="13">
        <v>1</v>
      </c>
      <c r="AI173" s="13">
        <v>0</v>
      </c>
      <c r="AJ173" s="13">
        <v>0</v>
      </c>
      <c r="AK173" s="13">
        <v>1</v>
      </c>
      <c r="AL173" s="13">
        <f t="shared" si="21"/>
        <v>2</v>
      </c>
      <c r="AM173" s="13">
        <v>0</v>
      </c>
      <c r="AN173" s="13">
        <v>0</v>
      </c>
      <c r="AO173" s="13">
        <v>3</v>
      </c>
      <c r="AP173" s="13">
        <v>1</v>
      </c>
      <c r="AQ173" s="13">
        <f t="shared" si="22"/>
        <v>4</v>
      </c>
      <c r="AR173" s="13" t="s">
        <v>59</v>
      </c>
      <c r="AS173" s="13" t="s">
        <v>110</v>
      </c>
      <c r="AT173" s="13" t="s">
        <v>139</v>
      </c>
      <c r="AU173" s="13">
        <v>7</v>
      </c>
      <c r="AV173" s="13">
        <v>1.05</v>
      </c>
      <c r="AW173" s="13">
        <v>1.05</v>
      </c>
      <c r="AX173" s="13">
        <v>0.87</v>
      </c>
      <c r="AY173" s="16">
        <v>0.81710000000000005</v>
      </c>
      <c r="AZ173" s="16">
        <v>0.92110000000000003</v>
      </c>
      <c r="BA173" s="16">
        <v>0.84240000000000004</v>
      </c>
      <c r="BB173" s="13" t="s">
        <v>123</v>
      </c>
      <c r="BC173" s="13" t="s">
        <v>63</v>
      </c>
    </row>
    <row r="174" spans="1:55" x14ac:dyDescent="0.25">
      <c r="A174" s="13" t="s">
        <v>64</v>
      </c>
      <c r="B174" s="13" t="s">
        <v>173</v>
      </c>
      <c r="C174" s="14" t="s">
        <v>91</v>
      </c>
      <c r="D174" s="15">
        <v>8</v>
      </c>
      <c r="E174" s="15" t="s">
        <v>439</v>
      </c>
      <c r="F174" s="13" t="s">
        <v>440</v>
      </c>
      <c r="G174" s="13">
        <v>35</v>
      </c>
      <c r="H174" s="13">
        <v>24</v>
      </c>
      <c r="I174" s="13">
        <v>0</v>
      </c>
      <c r="J174" s="13">
        <v>0</v>
      </c>
      <c r="K174" s="13">
        <f t="shared" si="17"/>
        <v>24</v>
      </c>
      <c r="L174" s="16">
        <f>K174/G174</f>
        <v>0.68571428571428572</v>
      </c>
      <c r="M174" s="14">
        <v>1.31</v>
      </c>
      <c r="N174" s="13">
        <v>3</v>
      </c>
      <c r="O174" s="13">
        <v>0</v>
      </c>
      <c r="P174" s="13">
        <f t="shared" si="18"/>
        <v>3</v>
      </c>
      <c r="Q174" s="16">
        <v>0.78569999999999995</v>
      </c>
      <c r="R174" s="17">
        <f t="shared" si="19"/>
        <v>2.3571</v>
      </c>
      <c r="S174" s="13">
        <v>0</v>
      </c>
      <c r="T174" s="13">
        <v>0</v>
      </c>
      <c r="U174" s="13">
        <v>0</v>
      </c>
      <c r="V174" s="17">
        <f t="shared" si="20"/>
        <v>0</v>
      </c>
      <c r="W174" s="13">
        <v>1</v>
      </c>
      <c r="X174" s="13">
        <v>0</v>
      </c>
      <c r="Y174" s="13">
        <v>0</v>
      </c>
      <c r="Z174" s="17">
        <v>0.96767860000000006</v>
      </c>
      <c r="AA174" s="16">
        <f>(K174+R174+V174-W174-X174-Y174-Z174)/G174</f>
        <v>0.69684061142857145</v>
      </c>
      <c r="AB174" s="13">
        <f t="shared" si="23"/>
        <v>5</v>
      </c>
      <c r="AC174" s="13">
        <f>IF(((G174-K174-R174-V174+W174+X174+Y174+Z174)/Q174)&gt;0,ROUNDUP(((G174-K174-R174-V174+W174+X174+Y174+Z174)/Q174),0),0)</f>
        <v>14</v>
      </c>
      <c r="AD174" s="13">
        <f>IF(((1+G174-K174-R174-V174+W174+X174+Y174+Z174)/Q174)&gt;0,ROUNDUP(((1+G174-K174-R174-V174+W174+X174+Y174+Z174)/Q174),0),0)</f>
        <v>15</v>
      </c>
      <c r="AE174" s="16">
        <f>1/G174</f>
        <v>2.8571428571428571E-2</v>
      </c>
      <c r="AF174" s="16">
        <f>P174/(K174+P174)</f>
        <v>0.1111111111111111</v>
      </c>
      <c r="AG174" s="13">
        <v>0</v>
      </c>
      <c r="AH174" s="13">
        <v>1</v>
      </c>
      <c r="AI174" s="13">
        <v>0</v>
      </c>
      <c r="AJ174" s="13">
        <v>1</v>
      </c>
      <c r="AK174" s="13">
        <v>0</v>
      </c>
      <c r="AL174" s="13">
        <f t="shared" si="21"/>
        <v>2</v>
      </c>
      <c r="AM174" s="13">
        <v>0</v>
      </c>
      <c r="AN174" s="13">
        <v>0</v>
      </c>
      <c r="AO174" s="13">
        <v>1</v>
      </c>
      <c r="AP174" s="13">
        <v>0</v>
      </c>
      <c r="AQ174" s="13">
        <f t="shared" si="22"/>
        <v>1</v>
      </c>
      <c r="AR174" s="13" t="s">
        <v>59</v>
      </c>
      <c r="AS174" s="13" t="s">
        <v>68</v>
      </c>
      <c r="AT174" s="13" t="s">
        <v>139</v>
      </c>
      <c r="AU174" s="13">
        <v>7</v>
      </c>
      <c r="AV174" s="13">
        <v>1.1599999999999999</v>
      </c>
      <c r="AW174" s="13">
        <v>1.45</v>
      </c>
      <c r="AX174" s="13">
        <v>0.87</v>
      </c>
      <c r="AY174" s="16">
        <v>1</v>
      </c>
      <c r="AZ174" s="16">
        <v>0.65380000000000005</v>
      </c>
      <c r="BA174" s="16">
        <v>0.84240000000000004</v>
      </c>
      <c r="BB174" s="13" t="s">
        <v>123</v>
      </c>
      <c r="BC174" s="13" t="s">
        <v>63</v>
      </c>
    </row>
    <row r="175" spans="1:55" x14ac:dyDescent="0.25">
      <c r="A175" s="13" t="s">
        <v>80</v>
      </c>
      <c r="B175" s="13" t="s">
        <v>107</v>
      </c>
      <c r="C175" s="14" t="s">
        <v>91</v>
      </c>
      <c r="D175" s="15">
        <v>4</v>
      </c>
      <c r="E175" s="15" t="s">
        <v>441</v>
      </c>
      <c r="F175" s="13" t="s">
        <v>442</v>
      </c>
      <c r="G175" s="13">
        <v>12</v>
      </c>
      <c r="H175" s="13">
        <v>8</v>
      </c>
      <c r="I175" s="13">
        <v>0</v>
      </c>
      <c r="J175" s="13">
        <v>0</v>
      </c>
      <c r="K175" s="13">
        <f t="shared" si="17"/>
        <v>8</v>
      </c>
      <c r="L175" s="16">
        <f>K175/G175</f>
        <v>0.66666666666666663</v>
      </c>
      <c r="M175" s="14">
        <v>0.5</v>
      </c>
      <c r="N175" s="13">
        <v>4</v>
      </c>
      <c r="O175" s="13">
        <v>0</v>
      </c>
      <c r="P175" s="13">
        <f t="shared" si="18"/>
        <v>4</v>
      </c>
      <c r="Q175" s="16">
        <v>1</v>
      </c>
      <c r="R175" s="17">
        <f t="shared" si="19"/>
        <v>4</v>
      </c>
      <c r="S175" s="13">
        <v>0</v>
      </c>
      <c r="T175" s="13">
        <v>0</v>
      </c>
      <c r="U175" s="13">
        <v>0</v>
      </c>
      <c r="V175" s="17">
        <f t="shared" si="20"/>
        <v>0</v>
      </c>
      <c r="W175" s="13">
        <v>1</v>
      </c>
      <c r="X175" s="13">
        <v>0</v>
      </c>
      <c r="Y175" s="13">
        <v>0</v>
      </c>
      <c r="Z175" s="17">
        <v>0.26860319999999999</v>
      </c>
      <c r="AA175" s="16">
        <f>(K175+R175+V175-W175-X175-Y175-Z175)/G175</f>
        <v>0.89428306666666668</v>
      </c>
      <c r="AB175" s="13">
        <f t="shared" si="23"/>
        <v>0</v>
      </c>
      <c r="AC175" s="13">
        <f>IF(((G175-K175-R175-V175+W175+X175+Y175+Z175)/Q175)&gt;0,ROUNDUP(((G175-K175-R175-V175+W175+X175+Y175+Z175)/Q175),0),0)</f>
        <v>2</v>
      </c>
      <c r="AD175" s="13">
        <f>IF(((1+G175-K175-R175-V175+W175+X175+Y175+Z175)/Q175)&gt;0,ROUNDUP(((1+G175-K175-R175-V175+W175+X175+Y175+Z175)/Q175),0),0)</f>
        <v>3</v>
      </c>
      <c r="AE175" s="16">
        <f>1/G175</f>
        <v>8.3333333333333329E-2</v>
      </c>
      <c r="AF175" s="16">
        <f>P175/(K175+P175)</f>
        <v>0.33333333333333331</v>
      </c>
      <c r="AG175" s="13">
        <v>0</v>
      </c>
      <c r="AH175" s="13">
        <v>1</v>
      </c>
      <c r="AI175" s="13">
        <v>0</v>
      </c>
      <c r="AJ175" s="13">
        <v>0</v>
      </c>
      <c r="AK175" s="13">
        <v>3</v>
      </c>
      <c r="AL175" s="13">
        <f t="shared" si="21"/>
        <v>4</v>
      </c>
      <c r="AM175" s="13">
        <v>0</v>
      </c>
      <c r="AN175" s="13">
        <v>0</v>
      </c>
      <c r="AO175" s="13">
        <v>0</v>
      </c>
      <c r="AP175" s="13">
        <v>0</v>
      </c>
      <c r="AQ175" s="13">
        <f t="shared" si="22"/>
        <v>0</v>
      </c>
      <c r="AR175" s="13" t="s">
        <v>59</v>
      </c>
      <c r="AS175" s="13" t="s">
        <v>110</v>
      </c>
      <c r="AT175" s="13" t="s">
        <v>61</v>
      </c>
      <c r="AU175" s="13">
        <v>7</v>
      </c>
      <c r="AV175" s="13">
        <v>0.57999999999999996</v>
      </c>
      <c r="AW175" s="13">
        <v>0.23</v>
      </c>
      <c r="AX175" s="13">
        <v>0.49</v>
      </c>
      <c r="AY175" s="16">
        <v>1</v>
      </c>
      <c r="AZ175" s="16">
        <v>0.99250000000000005</v>
      </c>
      <c r="BA175" s="16">
        <v>0.95120000000000005</v>
      </c>
      <c r="BB175" s="13" t="s">
        <v>183</v>
      </c>
      <c r="BC175" s="13" t="s">
        <v>63</v>
      </c>
    </row>
    <row r="176" spans="1:55" x14ac:dyDescent="0.25">
      <c r="A176" s="13" t="s">
        <v>64</v>
      </c>
      <c r="B176" s="13" t="s">
        <v>65</v>
      </c>
      <c r="C176" s="14" t="s">
        <v>75</v>
      </c>
      <c r="D176" s="15">
        <v>6</v>
      </c>
      <c r="E176" s="15" t="s">
        <v>443</v>
      </c>
      <c r="F176" s="13" t="s">
        <v>444</v>
      </c>
      <c r="G176" s="13">
        <v>24</v>
      </c>
      <c r="H176" s="13">
        <v>18</v>
      </c>
      <c r="I176" s="13">
        <v>0</v>
      </c>
      <c r="J176" s="13">
        <v>0</v>
      </c>
      <c r="K176" s="13">
        <f t="shared" si="17"/>
        <v>18</v>
      </c>
      <c r="L176" s="16">
        <f>K176/G176</f>
        <v>0.75</v>
      </c>
      <c r="M176" s="14">
        <v>1.75</v>
      </c>
      <c r="N176" s="13">
        <v>6</v>
      </c>
      <c r="O176" s="13">
        <v>0</v>
      </c>
      <c r="P176" s="13">
        <f t="shared" si="18"/>
        <v>6</v>
      </c>
      <c r="Q176" s="16">
        <v>0.81630000000000003</v>
      </c>
      <c r="R176" s="17">
        <f t="shared" si="19"/>
        <v>4.8978000000000002</v>
      </c>
      <c r="S176" s="13">
        <v>0</v>
      </c>
      <c r="T176" s="13">
        <v>0</v>
      </c>
      <c r="U176" s="13">
        <v>0</v>
      </c>
      <c r="V176" s="17">
        <f t="shared" si="20"/>
        <v>0</v>
      </c>
      <c r="W176" s="13">
        <v>1</v>
      </c>
      <c r="X176" s="13">
        <v>0</v>
      </c>
      <c r="Y176" s="13">
        <v>0</v>
      </c>
      <c r="Z176" s="17">
        <v>1.2813551000000001</v>
      </c>
      <c r="AA176" s="16">
        <f>(K176+R176+V176-W176-X176-Y176-Z176)/G176</f>
        <v>0.85901853750000001</v>
      </c>
      <c r="AB176" s="13">
        <f t="shared" si="23"/>
        <v>0</v>
      </c>
      <c r="AC176" s="13">
        <f>IF(((G176-K176-R176-V176+W176+X176+Y176+Z176)/Q176)&gt;0,ROUNDUP(((G176-K176-R176-V176+W176+X176+Y176+Z176)/Q176),0),0)</f>
        <v>5</v>
      </c>
      <c r="AD176" s="13">
        <f>IF(((1+G176-K176-R176-V176+W176+X176+Y176+Z176)/Q176)&gt;0,ROUNDUP(((1+G176-K176-R176-V176+W176+X176+Y176+Z176)/Q176),0),0)</f>
        <v>6</v>
      </c>
      <c r="AE176" s="16">
        <f>1/G176</f>
        <v>4.1666666666666664E-2</v>
      </c>
      <c r="AF176" s="16">
        <f>P176/(K176+P176)</f>
        <v>0.25</v>
      </c>
      <c r="AG176" s="13">
        <v>0</v>
      </c>
      <c r="AH176" s="13">
        <v>3</v>
      </c>
      <c r="AI176" s="13">
        <v>0</v>
      </c>
      <c r="AJ176" s="13">
        <v>3</v>
      </c>
      <c r="AK176" s="13">
        <v>0</v>
      </c>
      <c r="AL176" s="13">
        <f t="shared" si="21"/>
        <v>6</v>
      </c>
      <c r="AM176" s="13">
        <v>0</v>
      </c>
      <c r="AN176" s="13">
        <v>0</v>
      </c>
      <c r="AO176" s="13">
        <v>0</v>
      </c>
      <c r="AP176" s="13">
        <v>0</v>
      </c>
      <c r="AQ176" s="13">
        <f t="shared" si="22"/>
        <v>0</v>
      </c>
      <c r="AR176" s="13" t="s">
        <v>59</v>
      </c>
      <c r="AS176" s="13" t="s">
        <v>68</v>
      </c>
      <c r="AT176" s="13" t="s">
        <v>61</v>
      </c>
      <c r="AU176" s="13">
        <v>3</v>
      </c>
      <c r="AV176" s="13">
        <v>2.0499999999999998</v>
      </c>
      <c r="AW176" s="13">
        <v>0.95</v>
      </c>
      <c r="AX176" s="13">
        <v>1.77</v>
      </c>
      <c r="AY176" s="16">
        <v>0.8286</v>
      </c>
      <c r="AZ176" s="16">
        <v>0.78569999999999995</v>
      </c>
      <c r="BA176" s="16">
        <v>0.76239999999999997</v>
      </c>
      <c r="BB176" s="13" t="s">
        <v>85</v>
      </c>
      <c r="BC176" s="13" t="s">
        <v>63</v>
      </c>
    </row>
    <row r="177" spans="1:55" x14ac:dyDescent="0.25">
      <c r="A177" s="13" t="s">
        <v>64</v>
      </c>
      <c r="B177" s="13" t="s">
        <v>70</v>
      </c>
      <c r="C177" s="14" t="s">
        <v>91</v>
      </c>
      <c r="D177" s="15">
        <v>4</v>
      </c>
      <c r="E177" s="15" t="s">
        <v>445</v>
      </c>
      <c r="F177" s="13" t="s">
        <v>446</v>
      </c>
      <c r="G177" s="13">
        <v>16</v>
      </c>
      <c r="H177" s="13">
        <v>14</v>
      </c>
      <c r="I177" s="13">
        <v>0</v>
      </c>
      <c r="J177" s="13">
        <v>0</v>
      </c>
      <c r="K177" s="13">
        <f t="shared" si="17"/>
        <v>14</v>
      </c>
      <c r="L177" s="16">
        <f>K177/G177</f>
        <v>0.875</v>
      </c>
      <c r="M177" s="14">
        <v>0.2</v>
      </c>
      <c r="N177" s="13">
        <v>3</v>
      </c>
      <c r="O177" s="13">
        <v>0</v>
      </c>
      <c r="P177" s="13">
        <f t="shared" si="18"/>
        <v>3</v>
      </c>
      <c r="Q177" s="16">
        <v>0.85709999999999997</v>
      </c>
      <c r="R177" s="17">
        <f t="shared" si="19"/>
        <v>2.5712999999999999</v>
      </c>
      <c r="S177" s="13">
        <v>1</v>
      </c>
      <c r="T177" s="13">
        <v>0</v>
      </c>
      <c r="U177" s="13">
        <v>0</v>
      </c>
      <c r="V177" s="17">
        <f t="shared" si="20"/>
        <v>0.85709999999999997</v>
      </c>
      <c r="W177" s="13">
        <v>1</v>
      </c>
      <c r="X177" s="13">
        <v>0</v>
      </c>
      <c r="Y177" s="13">
        <v>0</v>
      </c>
      <c r="Z177" s="17">
        <v>0.14547350000000001</v>
      </c>
      <c r="AA177" s="16">
        <f>(K177+R177+V177-W177-X177-Y177-Z177)/G177</f>
        <v>1.0176829062499999</v>
      </c>
      <c r="AB177" s="13">
        <f t="shared" si="23"/>
        <v>0</v>
      </c>
      <c r="AC177" s="13">
        <f>IF(((G177-K177-R177-V177+W177+X177+Y177+Z177)/Q177)&gt;0,ROUNDUP(((G177-K177-R177-V177+W177+X177+Y177+Z177)/Q177),0),0)</f>
        <v>0</v>
      </c>
      <c r="AD177" s="13">
        <f>IF(((1+G177-K177-R177-V177+W177+X177+Y177+Z177)/Q177)&gt;0,ROUNDUP(((1+G177-K177-R177-V177+W177+X177+Y177+Z177)/Q177),0),0)</f>
        <v>1</v>
      </c>
      <c r="AE177" s="16">
        <f>1/G177</f>
        <v>6.25E-2</v>
      </c>
      <c r="AF177" s="16">
        <f>P177/(K177+P177)</f>
        <v>0.17647058823529413</v>
      </c>
      <c r="AG177" s="13">
        <v>0</v>
      </c>
      <c r="AH177" s="13">
        <v>1</v>
      </c>
      <c r="AI177" s="13">
        <v>1</v>
      </c>
      <c r="AJ177" s="13">
        <v>0</v>
      </c>
      <c r="AK177" s="13">
        <v>0</v>
      </c>
      <c r="AL177" s="13">
        <f t="shared" si="21"/>
        <v>2</v>
      </c>
      <c r="AM177" s="13">
        <v>1</v>
      </c>
      <c r="AN177" s="13">
        <v>0</v>
      </c>
      <c r="AO177" s="13">
        <v>0</v>
      </c>
      <c r="AP177" s="13">
        <v>0</v>
      </c>
      <c r="AQ177" s="13">
        <f t="shared" si="22"/>
        <v>1</v>
      </c>
      <c r="AR177" s="13" t="s">
        <v>59</v>
      </c>
      <c r="AS177" s="13" t="s">
        <v>73</v>
      </c>
      <c r="AT177" s="13" t="s">
        <v>61</v>
      </c>
      <c r="AU177" s="13">
        <v>7</v>
      </c>
      <c r="AV177" s="13">
        <v>0.3</v>
      </c>
      <c r="AW177" s="13">
        <v>0.12</v>
      </c>
      <c r="AX177" s="13">
        <v>0.49</v>
      </c>
      <c r="AY177" s="16">
        <v>0.72729999999999995</v>
      </c>
      <c r="AZ177" s="16">
        <v>1</v>
      </c>
      <c r="BA177" s="16">
        <v>0.95120000000000005</v>
      </c>
      <c r="BB177" s="13" t="s">
        <v>183</v>
      </c>
      <c r="BC177" s="13" t="s">
        <v>63</v>
      </c>
    </row>
    <row r="178" spans="1:55" x14ac:dyDescent="0.25">
      <c r="A178" s="13" t="s">
        <v>64</v>
      </c>
      <c r="B178" s="13" t="s">
        <v>302</v>
      </c>
      <c r="C178" s="14" t="s">
        <v>75</v>
      </c>
      <c r="D178" s="15">
        <v>12</v>
      </c>
      <c r="E178" s="15" t="s">
        <v>447</v>
      </c>
      <c r="F178" s="13" t="s">
        <v>448</v>
      </c>
      <c r="G178" s="13">
        <v>98</v>
      </c>
      <c r="H178" s="13">
        <v>60</v>
      </c>
      <c r="I178" s="13">
        <v>2</v>
      </c>
      <c r="J178" s="13">
        <v>0</v>
      </c>
      <c r="K178" s="13">
        <f t="shared" si="17"/>
        <v>58</v>
      </c>
      <c r="L178" s="16">
        <f>K178/G178</f>
        <v>0.59183673469387754</v>
      </c>
      <c r="M178" s="14">
        <v>2.75</v>
      </c>
      <c r="N178" s="13">
        <v>29</v>
      </c>
      <c r="O178" s="13">
        <v>0</v>
      </c>
      <c r="P178" s="13">
        <f t="shared" si="18"/>
        <v>29</v>
      </c>
      <c r="Q178" s="16">
        <v>0.62280000000000002</v>
      </c>
      <c r="R178" s="17">
        <f t="shared" si="19"/>
        <v>18.061199999999999</v>
      </c>
      <c r="S178" s="13">
        <v>10</v>
      </c>
      <c r="T178" s="13">
        <v>0</v>
      </c>
      <c r="U178" s="13">
        <v>2</v>
      </c>
      <c r="V178" s="17">
        <f t="shared" si="20"/>
        <v>8.2279999999999998</v>
      </c>
      <c r="W178" s="13">
        <v>0</v>
      </c>
      <c r="X178" s="13">
        <v>0</v>
      </c>
      <c r="Y178" s="13">
        <v>0</v>
      </c>
      <c r="Z178" s="17">
        <v>12.7539552</v>
      </c>
      <c r="AA178" s="16">
        <f>(K178+R178+V178-W178-X178-Y178-Z178)/G178</f>
        <v>0.7299514775510203</v>
      </c>
      <c r="AB178" s="13">
        <f t="shared" si="23"/>
        <v>13</v>
      </c>
      <c r="AC178" s="13">
        <f>IF(((G178-K178-R178-V178+W178+X178+Y178+Z178)/Q178)&gt;0,ROUNDUP(((G178-K178-R178-V178+W178+X178+Y178+Z178)/Q178),0),0)</f>
        <v>43</v>
      </c>
      <c r="AD178" s="13">
        <f>IF(((1+G178-K178-R178-V178+W178+X178+Y178+Z178)/Q178)&gt;0,ROUNDUP(((1+G178-K178-R178-V178+W178+X178+Y178+Z178)/Q178),0),0)</f>
        <v>45</v>
      </c>
      <c r="AE178" s="16">
        <f>1/G178</f>
        <v>1.020408163265306E-2</v>
      </c>
      <c r="AF178" s="16">
        <f>P178/(K178+P178)</f>
        <v>0.33333333333333331</v>
      </c>
      <c r="AG178" s="13">
        <v>0</v>
      </c>
      <c r="AH178" s="13">
        <v>0</v>
      </c>
      <c r="AI178" s="13">
        <v>0</v>
      </c>
      <c r="AJ178" s="13">
        <v>0</v>
      </c>
      <c r="AK178" s="13">
        <v>0</v>
      </c>
      <c r="AL178" s="13">
        <f t="shared" si="21"/>
        <v>0</v>
      </c>
      <c r="AM178" s="13">
        <v>16</v>
      </c>
      <c r="AN178" s="13">
        <v>7</v>
      </c>
      <c r="AO178" s="13">
        <v>4</v>
      </c>
      <c r="AP178" s="13">
        <v>2</v>
      </c>
      <c r="AQ178" s="13">
        <f t="shared" si="22"/>
        <v>29</v>
      </c>
      <c r="AR178" s="13" t="s">
        <v>59</v>
      </c>
      <c r="AS178" s="13" t="s">
        <v>68</v>
      </c>
      <c r="AT178" s="13" t="s">
        <v>139</v>
      </c>
      <c r="AU178" s="13">
        <v>3</v>
      </c>
      <c r="AV178" s="13">
        <v>2.5</v>
      </c>
      <c r="AW178" s="13">
        <v>2.71</v>
      </c>
      <c r="AX178" s="13">
        <v>1.99</v>
      </c>
      <c r="AY178" s="16">
        <v>0.71660000000000001</v>
      </c>
      <c r="AZ178" s="16">
        <v>0.61319999999999997</v>
      </c>
      <c r="BA178" s="16">
        <v>0.74929999999999997</v>
      </c>
      <c r="BB178" s="13" t="s">
        <v>90</v>
      </c>
      <c r="BC178" s="13" t="s">
        <v>63</v>
      </c>
    </row>
    <row r="179" spans="1:55" x14ac:dyDescent="0.25">
      <c r="A179" s="13" t="s">
        <v>80</v>
      </c>
      <c r="B179" s="13" t="s">
        <v>115</v>
      </c>
      <c r="C179" s="14" t="s">
        <v>91</v>
      </c>
      <c r="D179" s="15">
        <v>4</v>
      </c>
      <c r="E179" s="15" t="s">
        <v>449</v>
      </c>
      <c r="F179" s="13" t="s">
        <v>450</v>
      </c>
      <c r="G179" s="13">
        <v>12</v>
      </c>
      <c r="H179" s="13">
        <v>9</v>
      </c>
      <c r="I179" s="13">
        <v>0</v>
      </c>
      <c r="J179" s="13">
        <v>0</v>
      </c>
      <c r="K179" s="13">
        <f t="shared" si="17"/>
        <v>9</v>
      </c>
      <c r="L179" s="16">
        <f>K179/G179</f>
        <v>0.75</v>
      </c>
      <c r="M179" s="14">
        <v>0.42</v>
      </c>
      <c r="N179" s="13">
        <v>4</v>
      </c>
      <c r="O179" s="13">
        <v>0</v>
      </c>
      <c r="P179" s="13">
        <f t="shared" si="18"/>
        <v>4</v>
      </c>
      <c r="Q179" s="16">
        <v>0.95450000000000002</v>
      </c>
      <c r="R179" s="17">
        <f t="shared" si="19"/>
        <v>3.8180000000000001</v>
      </c>
      <c r="S179" s="13">
        <v>1</v>
      </c>
      <c r="T179" s="13">
        <v>0</v>
      </c>
      <c r="U179" s="13">
        <v>0</v>
      </c>
      <c r="V179" s="17">
        <f t="shared" si="20"/>
        <v>0.95450000000000002</v>
      </c>
      <c r="W179" s="13">
        <v>1</v>
      </c>
      <c r="X179" s="13">
        <v>0</v>
      </c>
      <c r="Y179" s="13">
        <v>0</v>
      </c>
      <c r="Z179" s="17">
        <v>0.24865709999999999</v>
      </c>
      <c r="AA179" s="16">
        <f>(K179+R179+V179-W179-X179-Y179-Z179)/G179</f>
        <v>1.0436535749999998</v>
      </c>
      <c r="AB179" s="13">
        <f t="shared" si="23"/>
        <v>0</v>
      </c>
      <c r="AC179" s="13">
        <f>IF(((G179-K179-R179-V179+W179+X179+Y179+Z179)/Q179)&gt;0,ROUNDUP(((G179-K179-R179-V179+W179+X179+Y179+Z179)/Q179),0),0)</f>
        <v>0</v>
      </c>
      <c r="AD179" s="13">
        <f>IF(((1+G179-K179-R179-V179+W179+X179+Y179+Z179)/Q179)&gt;0,ROUNDUP(((1+G179-K179-R179-V179+W179+X179+Y179+Z179)/Q179),0),0)</f>
        <v>1</v>
      </c>
      <c r="AE179" s="16">
        <f>1/G179</f>
        <v>8.3333333333333329E-2</v>
      </c>
      <c r="AF179" s="16">
        <f>P179/(K179+P179)</f>
        <v>0.30769230769230771</v>
      </c>
      <c r="AG179" s="13">
        <v>0</v>
      </c>
      <c r="AH179" s="13">
        <v>1</v>
      </c>
      <c r="AI179" s="13">
        <v>0</v>
      </c>
      <c r="AJ179" s="13">
        <v>0</v>
      </c>
      <c r="AK179" s="13">
        <v>1</v>
      </c>
      <c r="AL179" s="13">
        <f t="shared" si="21"/>
        <v>2</v>
      </c>
      <c r="AM179" s="13">
        <v>2</v>
      </c>
      <c r="AN179" s="13">
        <v>0</v>
      </c>
      <c r="AO179" s="13">
        <v>0</v>
      </c>
      <c r="AP179" s="13">
        <v>0</v>
      </c>
      <c r="AQ179" s="13">
        <f t="shared" si="22"/>
        <v>2</v>
      </c>
      <c r="AR179" s="13" t="s">
        <v>59</v>
      </c>
      <c r="AS179" s="13" t="s">
        <v>110</v>
      </c>
      <c r="AT179" s="13" t="s">
        <v>61</v>
      </c>
      <c r="AU179" s="13">
        <v>7</v>
      </c>
      <c r="AV179" s="13">
        <v>0.59</v>
      </c>
      <c r="AW179" s="13">
        <v>0.15</v>
      </c>
      <c r="AX179" s="13">
        <v>0.49</v>
      </c>
      <c r="AY179" s="16">
        <v>0.92859999999999998</v>
      </c>
      <c r="AZ179" s="16">
        <v>1</v>
      </c>
      <c r="BA179" s="16">
        <v>0.95120000000000005</v>
      </c>
      <c r="BB179" s="13" t="s">
        <v>183</v>
      </c>
      <c r="BC179" s="13" t="s">
        <v>63</v>
      </c>
    </row>
    <row r="180" spans="1:55" x14ac:dyDescent="0.25">
      <c r="A180" s="13" t="s">
        <v>80</v>
      </c>
      <c r="B180" s="13" t="s">
        <v>231</v>
      </c>
      <c r="C180" s="14" t="s">
        <v>91</v>
      </c>
      <c r="D180" s="15">
        <v>5</v>
      </c>
      <c r="E180" s="15" t="s">
        <v>451</v>
      </c>
      <c r="F180" s="13" t="s">
        <v>452</v>
      </c>
      <c r="G180" s="13">
        <v>19</v>
      </c>
      <c r="H180" s="13">
        <v>14</v>
      </c>
      <c r="I180" s="13">
        <v>0</v>
      </c>
      <c r="J180" s="13">
        <v>0</v>
      </c>
      <c r="K180" s="13">
        <f t="shared" si="17"/>
        <v>14</v>
      </c>
      <c r="L180" s="16">
        <f>K180/G180</f>
        <v>0.73684210526315785</v>
      </c>
      <c r="M180" s="14">
        <v>0.48</v>
      </c>
      <c r="N180" s="13">
        <v>8</v>
      </c>
      <c r="O180" s="13">
        <v>0</v>
      </c>
      <c r="P180" s="13">
        <f t="shared" si="18"/>
        <v>8</v>
      </c>
      <c r="Q180" s="16">
        <v>0.92110000000000003</v>
      </c>
      <c r="R180" s="17">
        <f t="shared" si="19"/>
        <v>7.3688000000000002</v>
      </c>
      <c r="S180" s="13">
        <v>0</v>
      </c>
      <c r="T180" s="13">
        <v>0</v>
      </c>
      <c r="U180" s="13">
        <v>0</v>
      </c>
      <c r="V180" s="17">
        <f t="shared" si="20"/>
        <v>0</v>
      </c>
      <c r="W180" s="13">
        <v>5</v>
      </c>
      <c r="X180" s="13">
        <v>0</v>
      </c>
      <c r="Y180" s="13">
        <v>0</v>
      </c>
      <c r="Z180" s="17">
        <v>0.2404068</v>
      </c>
      <c r="AA180" s="16">
        <f>(K180+R180+V180-W180-X180-Y180-Z180)/G180</f>
        <v>0.84886280000000003</v>
      </c>
      <c r="AB180" s="13">
        <f t="shared" si="23"/>
        <v>0</v>
      </c>
      <c r="AC180" s="13">
        <f>IF(((G180-K180-R180-V180+W180+X180+Y180+Z180)/Q180)&gt;0,ROUNDUP(((G180-K180-R180-V180+W180+X180+Y180+Z180)/Q180),0),0)</f>
        <v>4</v>
      </c>
      <c r="AD180" s="13">
        <f>IF(((1+G180-K180-R180-V180+W180+X180+Y180+Z180)/Q180)&gt;0,ROUNDUP(((1+G180-K180-R180-V180+W180+X180+Y180+Z180)/Q180),0),0)</f>
        <v>5</v>
      </c>
      <c r="AE180" s="16">
        <f>1/G180</f>
        <v>5.2631578947368418E-2</v>
      </c>
      <c r="AF180" s="16">
        <f>P180/(K180+P180)</f>
        <v>0.36363636363636365</v>
      </c>
      <c r="AG180" s="13">
        <v>0</v>
      </c>
      <c r="AH180" s="13">
        <v>2</v>
      </c>
      <c r="AI180" s="13">
        <v>0</v>
      </c>
      <c r="AJ180" s="13">
        <v>0</v>
      </c>
      <c r="AK180" s="13">
        <v>6</v>
      </c>
      <c r="AL180" s="13">
        <f t="shared" si="21"/>
        <v>8</v>
      </c>
      <c r="AM180" s="13">
        <v>0</v>
      </c>
      <c r="AN180" s="13">
        <v>0</v>
      </c>
      <c r="AO180" s="13">
        <v>0</v>
      </c>
      <c r="AP180" s="13">
        <v>0</v>
      </c>
      <c r="AQ180" s="13">
        <f t="shared" si="22"/>
        <v>0</v>
      </c>
      <c r="AR180" s="13" t="s">
        <v>59</v>
      </c>
      <c r="AS180" s="13" t="s">
        <v>110</v>
      </c>
      <c r="AT180" s="13" t="s">
        <v>61</v>
      </c>
      <c r="AU180" s="13">
        <v>7</v>
      </c>
      <c r="AV180" s="13">
        <v>0.67</v>
      </c>
      <c r="AW180" s="13">
        <v>0.19</v>
      </c>
      <c r="AX180" s="13">
        <v>0.77</v>
      </c>
      <c r="AY180" s="16">
        <v>1</v>
      </c>
      <c r="AZ180" s="16">
        <v>0.82350000000000001</v>
      </c>
      <c r="BA180" s="16">
        <v>0.87470000000000003</v>
      </c>
      <c r="BB180" s="13" t="s">
        <v>94</v>
      </c>
      <c r="BC180" s="13" t="s">
        <v>63</v>
      </c>
    </row>
    <row r="181" spans="1:55" x14ac:dyDescent="0.25">
      <c r="A181" s="13" t="s">
        <v>80</v>
      </c>
      <c r="B181" s="13" t="s">
        <v>132</v>
      </c>
      <c r="C181" s="14" t="s">
        <v>75</v>
      </c>
      <c r="D181" s="15">
        <v>8</v>
      </c>
      <c r="E181" s="15" t="s">
        <v>453</v>
      </c>
      <c r="F181" s="13" t="s">
        <v>454</v>
      </c>
      <c r="G181" s="13">
        <v>49</v>
      </c>
      <c r="H181" s="13">
        <v>31</v>
      </c>
      <c r="I181" s="13">
        <v>0</v>
      </c>
      <c r="J181" s="13">
        <v>1</v>
      </c>
      <c r="K181" s="13">
        <f t="shared" si="17"/>
        <v>30</v>
      </c>
      <c r="L181" s="16">
        <f>K181/G181</f>
        <v>0.61224489795918369</v>
      </c>
      <c r="M181" s="14">
        <v>1.93</v>
      </c>
      <c r="N181" s="13">
        <v>9</v>
      </c>
      <c r="O181" s="13">
        <v>0</v>
      </c>
      <c r="P181" s="13">
        <f t="shared" si="18"/>
        <v>9</v>
      </c>
      <c r="Q181" s="16">
        <v>0.79169999999999996</v>
      </c>
      <c r="R181" s="17">
        <f t="shared" si="19"/>
        <v>7.1252999999999993</v>
      </c>
      <c r="S181" s="13">
        <v>1</v>
      </c>
      <c r="T181" s="13">
        <v>0</v>
      </c>
      <c r="U181" s="13">
        <v>0</v>
      </c>
      <c r="V181" s="17">
        <f t="shared" si="20"/>
        <v>0.79169999999999996</v>
      </c>
      <c r="W181" s="13">
        <v>0</v>
      </c>
      <c r="X181" s="13">
        <v>0</v>
      </c>
      <c r="Y181" s="13">
        <v>0</v>
      </c>
      <c r="Z181" s="17">
        <v>2.6086990000000001</v>
      </c>
      <c r="AA181" s="16">
        <f>(K181+R181+V181-W181-X181-Y181-Z181)/G181</f>
        <v>0.72057757142857126</v>
      </c>
      <c r="AB181" s="13">
        <f t="shared" si="23"/>
        <v>6</v>
      </c>
      <c r="AC181" s="13">
        <f>IF(((G181-K181-R181-V181+W181+X181+Y181+Z181)/Q181)&gt;0,ROUNDUP(((G181-K181-R181-V181+W181+X181+Y181+Z181)/Q181),0),0)</f>
        <v>18</v>
      </c>
      <c r="AD181" s="13">
        <f>IF(((1+G181-K181-R181-V181+W181+X181+Y181+Z181)/Q181)&gt;0,ROUNDUP(((1+G181-K181-R181-V181+W181+X181+Y181+Z181)/Q181),0),0)</f>
        <v>19</v>
      </c>
      <c r="AE181" s="16">
        <f>1/G181</f>
        <v>2.0408163265306121E-2</v>
      </c>
      <c r="AF181" s="16">
        <f>P181/(K181+P181)</f>
        <v>0.23076923076923078</v>
      </c>
      <c r="AG181" s="13">
        <v>0</v>
      </c>
      <c r="AH181" s="13">
        <v>4</v>
      </c>
      <c r="AI181" s="13">
        <v>0</v>
      </c>
      <c r="AJ181" s="13">
        <v>1</v>
      </c>
      <c r="AK181" s="13">
        <v>0</v>
      </c>
      <c r="AL181" s="13">
        <f t="shared" si="21"/>
        <v>5</v>
      </c>
      <c r="AM181" s="13">
        <v>1</v>
      </c>
      <c r="AN181" s="13">
        <v>0</v>
      </c>
      <c r="AO181" s="13">
        <v>3</v>
      </c>
      <c r="AP181" s="13">
        <v>0</v>
      </c>
      <c r="AQ181" s="13">
        <f t="shared" si="22"/>
        <v>4</v>
      </c>
      <c r="AR181" s="13" t="s">
        <v>59</v>
      </c>
      <c r="AS181" s="13" t="s">
        <v>110</v>
      </c>
      <c r="AT181" s="13" t="s">
        <v>61</v>
      </c>
      <c r="AU181" s="13">
        <v>3</v>
      </c>
      <c r="AV181" s="13">
        <v>2.5</v>
      </c>
      <c r="AW181" s="13">
        <v>1.89</v>
      </c>
      <c r="AX181" s="13">
        <v>1.99</v>
      </c>
      <c r="AY181" s="16">
        <v>0.71660000000000001</v>
      </c>
      <c r="AZ181" s="16">
        <v>0.8095</v>
      </c>
      <c r="BA181" s="16">
        <v>0.74929999999999997</v>
      </c>
      <c r="BB181" s="13" t="s">
        <v>90</v>
      </c>
      <c r="BC181" s="13" t="s">
        <v>63</v>
      </c>
    </row>
    <row r="182" spans="1:55" x14ac:dyDescent="0.25">
      <c r="A182" s="13" t="s">
        <v>80</v>
      </c>
      <c r="B182" s="13" t="s">
        <v>132</v>
      </c>
      <c r="C182" s="14" t="s">
        <v>91</v>
      </c>
      <c r="D182" s="15">
        <v>4</v>
      </c>
      <c r="E182" s="15" t="s">
        <v>455</v>
      </c>
      <c r="F182" s="13" t="s">
        <v>456</v>
      </c>
      <c r="G182" s="13">
        <v>12</v>
      </c>
      <c r="H182" s="13">
        <v>8</v>
      </c>
      <c r="I182" s="13">
        <v>0</v>
      </c>
      <c r="J182" s="13">
        <v>0</v>
      </c>
      <c r="K182" s="13">
        <f t="shared" si="17"/>
        <v>8</v>
      </c>
      <c r="L182" s="16">
        <f>K182/G182</f>
        <v>0.66666666666666663</v>
      </c>
      <c r="M182" s="14">
        <v>0.56000000000000005</v>
      </c>
      <c r="N182" s="13">
        <v>2</v>
      </c>
      <c r="O182" s="13">
        <v>0</v>
      </c>
      <c r="P182" s="13">
        <f t="shared" si="18"/>
        <v>2</v>
      </c>
      <c r="Q182" s="16">
        <v>0.94440000000000002</v>
      </c>
      <c r="R182" s="17">
        <f t="shared" si="19"/>
        <v>1.8888</v>
      </c>
      <c r="S182" s="13">
        <v>0</v>
      </c>
      <c r="T182" s="13">
        <v>0</v>
      </c>
      <c r="U182" s="13">
        <v>0</v>
      </c>
      <c r="V182" s="17">
        <f t="shared" si="20"/>
        <v>0</v>
      </c>
      <c r="W182" s="13">
        <v>1</v>
      </c>
      <c r="X182" s="13">
        <v>0</v>
      </c>
      <c r="Y182" s="13">
        <v>0</v>
      </c>
      <c r="Z182" s="17">
        <v>0.14246690000000001</v>
      </c>
      <c r="AA182" s="16">
        <f>(K182+R182+V182-W182-X182-Y182-Z182)/G182</f>
        <v>0.72886109166666657</v>
      </c>
      <c r="AB182" s="13">
        <f t="shared" si="23"/>
        <v>1</v>
      </c>
      <c r="AC182" s="13">
        <f>IF(((G182-K182-R182-V182+W182+X182+Y182+Z182)/Q182)&gt;0,ROUNDUP(((G182-K182-R182-V182+W182+X182+Y182+Z182)/Q182),0),0)</f>
        <v>4</v>
      </c>
      <c r="AD182" s="13">
        <f>IF(((1+G182-K182-R182-V182+W182+X182+Y182+Z182)/Q182)&gt;0,ROUNDUP(((1+G182-K182-R182-V182+W182+X182+Y182+Z182)/Q182),0),0)</f>
        <v>5</v>
      </c>
      <c r="AE182" s="16">
        <f>1/G182</f>
        <v>8.3333333333333329E-2</v>
      </c>
      <c r="AF182" s="16">
        <f>P182/(K182+P182)</f>
        <v>0.2</v>
      </c>
      <c r="AG182" s="13">
        <v>0</v>
      </c>
      <c r="AH182" s="13">
        <v>2</v>
      </c>
      <c r="AI182" s="13">
        <v>0</v>
      </c>
      <c r="AJ182" s="13">
        <v>0</v>
      </c>
      <c r="AK182" s="13">
        <v>0</v>
      </c>
      <c r="AL182" s="13">
        <f t="shared" si="21"/>
        <v>2</v>
      </c>
      <c r="AM182" s="13">
        <v>0</v>
      </c>
      <c r="AN182" s="13">
        <v>0</v>
      </c>
      <c r="AO182" s="13">
        <v>0</v>
      </c>
      <c r="AP182" s="13">
        <v>0</v>
      </c>
      <c r="AQ182" s="13">
        <f t="shared" si="22"/>
        <v>0</v>
      </c>
      <c r="AR182" s="13" t="s">
        <v>59</v>
      </c>
      <c r="AS182" s="13" t="s">
        <v>110</v>
      </c>
      <c r="AT182" s="13" t="s">
        <v>61</v>
      </c>
      <c r="AU182" s="13">
        <v>7</v>
      </c>
      <c r="AV182" s="13">
        <v>0.56000000000000005</v>
      </c>
      <c r="AW182" s="13">
        <v>0.23</v>
      </c>
      <c r="AX182" s="13">
        <v>0.49</v>
      </c>
      <c r="AY182" s="16">
        <v>0.94440000000000002</v>
      </c>
      <c r="AZ182" s="16">
        <v>0.99250000000000005</v>
      </c>
      <c r="BA182" s="16">
        <v>0.95120000000000005</v>
      </c>
      <c r="BB182" s="13" t="s">
        <v>183</v>
      </c>
      <c r="BC182" s="13" t="s">
        <v>63</v>
      </c>
    </row>
    <row r="183" spans="1:55" x14ac:dyDescent="0.25">
      <c r="A183" s="13" t="s">
        <v>80</v>
      </c>
      <c r="B183" s="13" t="s">
        <v>132</v>
      </c>
      <c r="C183" s="14" t="s">
        <v>75</v>
      </c>
      <c r="D183" s="15">
        <v>5</v>
      </c>
      <c r="E183" s="15" t="s">
        <v>457</v>
      </c>
      <c r="F183" s="13" t="s">
        <v>458</v>
      </c>
      <c r="G183" s="13">
        <v>21</v>
      </c>
      <c r="H183" s="13">
        <v>16</v>
      </c>
      <c r="I183" s="13">
        <v>0</v>
      </c>
      <c r="J183" s="13">
        <v>0</v>
      </c>
      <c r="K183" s="13">
        <f t="shared" si="17"/>
        <v>16</v>
      </c>
      <c r="L183" s="16">
        <f>K183/G183</f>
        <v>0.76190476190476186</v>
      </c>
      <c r="M183" s="14">
        <v>1.45</v>
      </c>
      <c r="N183" s="13">
        <v>3</v>
      </c>
      <c r="O183" s="13">
        <v>0</v>
      </c>
      <c r="P183" s="13">
        <f t="shared" si="18"/>
        <v>3</v>
      </c>
      <c r="Q183" s="16">
        <v>0.76090000000000002</v>
      </c>
      <c r="R183" s="17">
        <f t="shared" si="19"/>
        <v>2.2827000000000002</v>
      </c>
      <c r="S183" s="13">
        <v>0</v>
      </c>
      <c r="T183" s="13">
        <v>0</v>
      </c>
      <c r="U183" s="13">
        <v>0</v>
      </c>
      <c r="V183" s="17">
        <f t="shared" si="20"/>
        <v>0</v>
      </c>
      <c r="W183" s="13">
        <v>1</v>
      </c>
      <c r="X183" s="13">
        <v>0</v>
      </c>
      <c r="Y183" s="13">
        <v>0</v>
      </c>
      <c r="Z183" s="17">
        <v>1</v>
      </c>
      <c r="AA183" s="16">
        <f>(K183+R183+V183-W183-X183-Y183-Z183)/G183</f>
        <v>0.77536666666666654</v>
      </c>
      <c r="AB183" s="13">
        <f t="shared" si="23"/>
        <v>1</v>
      </c>
      <c r="AC183" s="13">
        <f>IF(((G183-K183-R183-V183+W183+X183+Y183+Z183)/Q183)&gt;0,ROUNDUP(((G183-K183-R183-V183+W183+X183+Y183+Z183)/Q183),0),0)</f>
        <v>7</v>
      </c>
      <c r="AD183" s="13">
        <f>IF(((1+G183-K183-R183-V183+W183+X183+Y183+Z183)/Q183)&gt;0,ROUNDUP(((1+G183-K183-R183-V183+W183+X183+Y183+Z183)/Q183),0),0)</f>
        <v>8</v>
      </c>
      <c r="AE183" s="16">
        <f>1/G183</f>
        <v>4.7619047619047616E-2</v>
      </c>
      <c r="AF183" s="16">
        <f>P183/(K183+P183)</f>
        <v>0.15789473684210525</v>
      </c>
      <c r="AG183" s="13">
        <v>0</v>
      </c>
      <c r="AH183" s="13">
        <v>1</v>
      </c>
      <c r="AI183" s="13">
        <v>0</v>
      </c>
      <c r="AJ183" s="13">
        <v>0</v>
      </c>
      <c r="AK183" s="13">
        <v>2</v>
      </c>
      <c r="AL183" s="13">
        <f t="shared" si="21"/>
        <v>3</v>
      </c>
      <c r="AM183" s="13">
        <v>0</v>
      </c>
      <c r="AN183" s="13">
        <v>0</v>
      </c>
      <c r="AO183" s="13">
        <v>0</v>
      </c>
      <c r="AP183" s="13">
        <v>0</v>
      </c>
      <c r="AQ183" s="13">
        <f t="shared" si="22"/>
        <v>0</v>
      </c>
      <c r="AR183" s="13" t="s">
        <v>59</v>
      </c>
      <c r="AS183" s="13" t="s">
        <v>110</v>
      </c>
      <c r="AT183" s="13" t="s">
        <v>61</v>
      </c>
      <c r="AU183" s="13">
        <v>3</v>
      </c>
      <c r="AV183" s="13">
        <v>1.57</v>
      </c>
      <c r="AW183" s="13">
        <v>0.56000000000000005</v>
      </c>
      <c r="AX183" s="13">
        <v>1.55</v>
      </c>
      <c r="AY183" s="16">
        <v>0.76190000000000002</v>
      </c>
      <c r="AZ183" s="16">
        <v>0.88460000000000005</v>
      </c>
      <c r="BA183" s="16">
        <v>0.82099999999999995</v>
      </c>
      <c r="BB183" s="13" t="s">
        <v>118</v>
      </c>
      <c r="BC183" s="13" t="s">
        <v>63</v>
      </c>
    </row>
    <row r="184" spans="1:55" x14ac:dyDescent="0.25">
      <c r="A184" s="13" t="s">
        <v>80</v>
      </c>
      <c r="B184" s="13" t="s">
        <v>81</v>
      </c>
      <c r="C184" s="14" t="s">
        <v>75</v>
      </c>
      <c r="D184" s="15">
        <v>5</v>
      </c>
      <c r="E184" s="15" t="s">
        <v>459</v>
      </c>
      <c r="F184" s="13" t="s">
        <v>460</v>
      </c>
      <c r="G184" s="13">
        <v>21</v>
      </c>
      <c r="H184" s="13">
        <v>13</v>
      </c>
      <c r="I184" s="13">
        <v>0</v>
      </c>
      <c r="J184" s="13">
        <v>0</v>
      </c>
      <c r="K184" s="13">
        <f t="shared" si="17"/>
        <v>13</v>
      </c>
      <c r="L184" s="16">
        <f>K184/G184</f>
        <v>0.61904761904761907</v>
      </c>
      <c r="M184" s="14">
        <v>1.31</v>
      </c>
      <c r="N184" s="13">
        <v>4</v>
      </c>
      <c r="O184" s="13">
        <v>0</v>
      </c>
      <c r="P184" s="13">
        <f t="shared" si="18"/>
        <v>4</v>
      </c>
      <c r="Q184" s="16">
        <v>0.8</v>
      </c>
      <c r="R184" s="17">
        <f t="shared" si="19"/>
        <v>3.2</v>
      </c>
      <c r="S184" s="13">
        <v>0</v>
      </c>
      <c r="T184" s="13">
        <v>0</v>
      </c>
      <c r="U184" s="13">
        <v>0</v>
      </c>
      <c r="V184" s="17">
        <f t="shared" si="20"/>
        <v>0</v>
      </c>
      <c r="W184" s="13">
        <v>2</v>
      </c>
      <c r="X184" s="13">
        <v>0</v>
      </c>
      <c r="Y184" s="13">
        <v>0</v>
      </c>
      <c r="Z184" s="17">
        <v>1.0499567000000001</v>
      </c>
      <c r="AA184" s="16">
        <f>(K184+R184+V184-W184-X184-Y184-Z184)/G184</f>
        <v>0.62619253809523812</v>
      </c>
      <c r="AB184" s="13">
        <f t="shared" si="23"/>
        <v>5</v>
      </c>
      <c r="AC184" s="13">
        <f>IF(((G184-K184-R184-V184+W184+X184+Y184+Z184)/Q184)&gt;0,ROUNDUP(((G184-K184-R184-V184+W184+X184+Y184+Z184)/Q184),0),0)</f>
        <v>10</v>
      </c>
      <c r="AD184" s="13">
        <f>IF(((1+G184-K184-R184-V184+W184+X184+Y184+Z184)/Q184)&gt;0,ROUNDUP(((1+G184-K184-R184-V184+W184+X184+Y184+Z184)/Q184),0),0)</f>
        <v>12</v>
      </c>
      <c r="AE184" s="16">
        <f>1/G184</f>
        <v>4.7619047619047616E-2</v>
      </c>
      <c r="AF184" s="16">
        <f>P184/(K184+P184)</f>
        <v>0.23529411764705882</v>
      </c>
      <c r="AG184" s="13">
        <v>0</v>
      </c>
      <c r="AH184" s="13">
        <v>4</v>
      </c>
      <c r="AI184" s="13">
        <v>0</v>
      </c>
      <c r="AJ184" s="13">
        <v>0</v>
      </c>
      <c r="AK184" s="13">
        <v>0</v>
      </c>
      <c r="AL184" s="13">
        <f t="shared" si="21"/>
        <v>4</v>
      </c>
      <c r="AM184" s="13">
        <v>0</v>
      </c>
      <c r="AN184" s="13">
        <v>0</v>
      </c>
      <c r="AO184" s="13">
        <v>0</v>
      </c>
      <c r="AP184" s="13">
        <v>0</v>
      </c>
      <c r="AQ184" s="13">
        <f t="shared" si="22"/>
        <v>0</v>
      </c>
      <c r="AR184" s="13" t="s">
        <v>59</v>
      </c>
      <c r="AS184" s="13" t="s">
        <v>84</v>
      </c>
      <c r="AT184" s="13" t="s">
        <v>61</v>
      </c>
      <c r="AU184" s="13">
        <v>3</v>
      </c>
      <c r="AV184" s="13">
        <v>1.58</v>
      </c>
      <c r="AW184" s="13">
        <v>0.56000000000000005</v>
      </c>
      <c r="AX184" s="13">
        <v>1.55</v>
      </c>
      <c r="AY184" s="16">
        <v>0.76470000000000005</v>
      </c>
      <c r="AZ184" s="16">
        <v>0.88460000000000005</v>
      </c>
      <c r="BA184" s="16">
        <v>0.82099999999999995</v>
      </c>
      <c r="BB184" s="13" t="s">
        <v>118</v>
      </c>
      <c r="BC184" s="13" t="s">
        <v>63</v>
      </c>
    </row>
    <row r="185" spans="1:55" x14ac:dyDescent="0.25">
      <c r="A185" s="13" t="s">
        <v>64</v>
      </c>
      <c r="B185" s="13" t="s">
        <v>74</v>
      </c>
      <c r="C185" s="14" t="s">
        <v>91</v>
      </c>
      <c r="D185" s="15">
        <v>6</v>
      </c>
      <c r="E185" s="15" t="s">
        <v>461</v>
      </c>
      <c r="F185" s="13" t="s">
        <v>462</v>
      </c>
      <c r="G185" s="13">
        <v>19</v>
      </c>
      <c r="H185" s="13">
        <v>10</v>
      </c>
      <c r="I185" s="13">
        <v>0</v>
      </c>
      <c r="J185" s="13">
        <v>0</v>
      </c>
      <c r="K185" s="13">
        <f t="shared" si="17"/>
        <v>10</v>
      </c>
      <c r="L185" s="16">
        <f>K185/G185</f>
        <v>0.52631578947368418</v>
      </c>
      <c r="M185" s="14">
        <v>0.78</v>
      </c>
      <c r="N185" s="13">
        <v>8</v>
      </c>
      <c r="O185" s="13">
        <v>0</v>
      </c>
      <c r="P185" s="13">
        <f t="shared" si="18"/>
        <v>8</v>
      </c>
      <c r="Q185" s="16">
        <v>0.83330000000000004</v>
      </c>
      <c r="R185" s="17">
        <f t="shared" si="19"/>
        <v>6.6664000000000003</v>
      </c>
      <c r="S185" s="13">
        <v>0</v>
      </c>
      <c r="T185" s="13">
        <v>0</v>
      </c>
      <c r="U185" s="13">
        <v>0</v>
      </c>
      <c r="V185" s="17">
        <f t="shared" si="20"/>
        <v>0</v>
      </c>
      <c r="W185" s="13">
        <v>1</v>
      </c>
      <c r="X185" s="13">
        <v>0</v>
      </c>
      <c r="Y185" s="13">
        <v>0</v>
      </c>
      <c r="Z185" s="17">
        <v>0.46627390000000002</v>
      </c>
      <c r="AA185" s="16">
        <f>(K185+R185+V185-W185-X185-Y185-Z185)/G185</f>
        <v>0.80000663684210516</v>
      </c>
      <c r="AB185" s="13">
        <f t="shared" si="23"/>
        <v>1</v>
      </c>
      <c r="AC185" s="13">
        <f>IF(((G185-K185-R185-V185+W185+X185+Y185+Z185)/Q185)&gt;0,ROUNDUP(((G185-K185-R185-V185+W185+X185+Y185+Z185)/Q185),0),0)</f>
        <v>5</v>
      </c>
      <c r="AD185" s="13">
        <f>IF(((1+G185-K185-R185-V185+W185+X185+Y185+Z185)/Q185)&gt;0,ROUNDUP(((1+G185-K185-R185-V185+W185+X185+Y185+Z185)/Q185),0),0)</f>
        <v>6</v>
      </c>
      <c r="AE185" s="16">
        <f>1/G185</f>
        <v>5.2631578947368418E-2</v>
      </c>
      <c r="AF185" s="16">
        <f>P185/(K185+P185)</f>
        <v>0.44444444444444442</v>
      </c>
      <c r="AG185" s="13">
        <v>0</v>
      </c>
      <c r="AH185" s="13">
        <v>2</v>
      </c>
      <c r="AI185" s="13">
        <v>0</v>
      </c>
      <c r="AJ185" s="13">
        <v>0</v>
      </c>
      <c r="AK185" s="13">
        <v>4</v>
      </c>
      <c r="AL185" s="13">
        <f t="shared" si="21"/>
        <v>6</v>
      </c>
      <c r="AM185" s="13">
        <v>1</v>
      </c>
      <c r="AN185" s="13">
        <v>0</v>
      </c>
      <c r="AO185" s="13">
        <v>0</v>
      </c>
      <c r="AP185" s="13">
        <v>1</v>
      </c>
      <c r="AQ185" s="13">
        <f t="shared" si="22"/>
        <v>2</v>
      </c>
      <c r="AR185" s="13" t="s">
        <v>59</v>
      </c>
      <c r="AS185" s="13" t="s">
        <v>78</v>
      </c>
      <c r="AT185" s="13" t="s">
        <v>61</v>
      </c>
      <c r="AU185" s="13">
        <v>7</v>
      </c>
      <c r="AV185" s="13">
        <v>0.8</v>
      </c>
      <c r="AW185" s="13">
        <v>0.52</v>
      </c>
      <c r="AX185" s="13">
        <v>0.82</v>
      </c>
      <c r="AY185" s="16">
        <v>0.79169999999999996</v>
      </c>
      <c r="AZ185" s="16">
        <v>0.9153</v>
      </c>
      <c r="BA185" s="16">
        <v>0.85440000000000005</v>
      </c>
      <c r="BB185" s="13" t="s">
        <v>102</v>
      </c>
      <c r="BC185" s="13" t="s">
        <v>63</v>
      </c>
    </row>
    <row r="186" spans="1:55" x14ac:dyDescent="0.25">
      <c r="A186" s="13" t="s">
        <v>80</v>
      </c>
      <c r="B186" s="13" t="s">
        <v>141</v>
      </c>
      <c r="C186" s="14" t="s">
        <v>75</v>
      </c>
      <c r="D186" s="15">
        <v>7</v>
      </c>
      <c r="E186" s="15" t="s">
        <v>463</v>
      </c>
      <c r="F186" s="13" t="s">
        <v>464</v>
      </c>
      <c r="G186" s="13">
        <v>24</v>
      </c>
      <c r="H186" s="13">
        <v>16</v>
      </c>
      <c r="I186" s="13">
        <v>0</v>
      </c>
      <c r="J186" s="13">
        <v>0</v>
      </c>
      <c r="K186" s="13">
        <f t="shared" si="17"/>
        <v>16</v>
      </c>
      <c r="L186" s="16">
        <f>K186/G186</f>
        <v>0.66666666666666663</v>
      </c>
      <c r="M186" s="14">
        <v>1.04</v>
      </c>
      <c r="N186" s="13">
        <v>8</v>
      </c>
      <c r="O186" s="13">
        <v>0</v>
      </c>
      <c r="P186" s="13">
        <f t="shared" si="18"/>
        <v>8</v>
      </c>
      <c r="Q186" s="16">
        <v>0.89470000000000005</v>
      </c>
      <c r="R186" s="17">
        <f t="shared" si="19"/>
        <v>7.1576000000000004</v>
      </c>
      <c r="S186" s="13">
        <v>0</v>
      </c>
      <c r="T186" s="13">
        <v>0</v>
      </c>
      <c r="U186" s="13">
        <v>0</v>
      </c>
      <c r="V186" s="17">
        <f t="shared" si="20"/>
        <v>0</v>
      </c>
      <c r="W186" s="13">
        <v>0</v>
      </c>
      <c r="X186" s="13">
        <v>0</v>
      </c>
      <c r="Y186" s="13">
        <v>0</v>
      </c>
      <c r="Z186" s="17">
        <v>1</v>
      </c>
      <c r="AA186" s="16">
        <f>(K186+R186+V186-W186-X186-Y186-Z186)/G186</f>
        <v>0.92323333333333346</v>
      </c>
      <c r="AB186" s="13">
        <f t="shared" si="23"/>
        <v>0</v>
      </c>
      <c r="AC186" s="13">
        <f>IF(((G186-K186-R186-V186+W186+X186+Y186+Z186)/Q186)&gt;0,ROUNDUP(((G186-K186-R186-V186+W186+X186+Y186+Z186)/Q186),0),0)</f>
        <v>3</v>
      </c>
      <c r="AD186" s="13">
        <f>IF(((1+G186-K186-R186-V186+W186+X186+Y186+Z186)/Q186)&gt;0,ROUNDUP(((1+G186-K186-R186-V186+W186+X186+Y186+Z186)/Q186),0),0)</f>
        <v>4</v>
      </c>
      <c r="AE186" s="16">
        <f>1/G186</f>
        <v>4.1666666666666664E-2</v>
      </c>
      <c r="AF186" s="16">
        <f>P186/(K186+P186)</f>
        <v>0.33333333333333331</v>
      </c>
      <c r="AG186" s="13">
        <v>0</v>
      </c>
      <c r="AH186" s="13">
        <v>3</v>
      </c>
      <c r="AI186" s="13">
        <v>0</v>
      </c>
      <c r="AJ186" s="13">
        <v>4</v>
      </c>
      <c r="AK186" s="13">
        <v>0</v>
      </c>
      <c r="AL186" s="13">
        <f t="shared" si="21"/>
        <v>7</v>
      </c>
      <c r="AM186" s="13">
        <v>0</v>
      </c>
      <c r="AN186" s="13">
        <v>0</v>
      </c>
      <c r="AO186" s="13">
        <v>1</v>
      </c>
      <c r="AP186" s="13">
        <v>0</v>
      </c>
      <c r="AQ186" s="13">
        <f t="shared" si="22"/>
        <v>1</v>
      </c>
      <c r="AR186" s="13" t="s">
        <v>59</v>
      </c>
      <c r="AS186" s="13" t="s">
        <v>68</v>
      </c>
      <c r="AT186" s="13" t="s">
        <v>61</v>
      </c>
      <c r="AU186" s="13">
        <v>3</v>
      </c>
      <c r="AV186" s="13">
        <v>1.32</v>
      </c>
      <c r="AW186" s="13">
        <v>0.72</v>
      </c>
      <c r="AX186" s="13">
        <v>1.68</v>
      </c>
      <c r="AY186" s="16">
        <v>1</v>
      </c>
      <c r="AZ186" s="16">
        <v>0.8</v>
      </c>
      <c r="BA186" s="16">
        <v>0.78220000000000001</v>
      </c>
      <c r="BB186" s="13" t="s">
        <v>79</v>
      </c>
      <c r="BC186" s="13" t="s">
        <v>63</v>
      </c>
    </row>
    <row r="187" spans="1:55" x14ac:dyDescent="0.25">
      <c r="A187" s="13" t="s">
        <v>54</v>
      </c>
      <c r="B187" s="13" t="s">
        <v>55</v>
      </c>
      <c r="C187" s="14" t="s">
        <v>91</v>
      </c>
      <c r="D187" s="15">
        <v>6</v>
      </c>
      <c r="E187" s="15" t="s">
        <v>465</v>
      </c>
      <c r="F187" s="13" t="s">
        <v>466</v>
      </c>
      <c r="G187" s="13">
        <v>14</v>
      </c>
      <c r="H187" s="13">
        <v>9</v>
      </c>
      <c r="I187" s="13">
        <v>0</v>
      </c>
      <c r="J187" s="13">
        <v>0</v>
      </c>
      <c r="K187" s="13">
        <f t="shared" si="17"/>
        <v>9</v>
      </c>
      <c r="L187" s="16">
        <f>K187/G187</f>
        <v>0.6428571428571429</v>
      </c>
      <c r="M187" s="14">
        <v>0.61</v>
      </c>
      <c r="N187" s="13">
        <v>2</v>
      </c>
      <c r="O187" s="13">
        <v>0</v>
      </c>
      <c r="P187" s="13">
        <f t="shared" si="18"/>
        <v>2</v>
      </c>
      <c r="Q187" s="16">
        <v>0.86670000000000003</v>
      </c>
      <c r="R187" s="17">
        <f t="shared" si="19"/>
        <v>1.7334000000000001</v>
      </c>
      <c r="S187" s="13">
        <v>1</v>
      </c>
      <c r="T187" s="13">
        <v>0</v>
      </c>
      <c r="U187" s="13">
        <v>0</v>
      </c>
      <c r="V187" s="17">
        <f t="shared" si="20"/>
        <v>0.86670000000000003</v>
      </c>
      <c r="W187" s="13">
        <v>2</v>
      </c>
      <c r="X187" s="13">
        <v>0</v>
      </c>
      <c r="Y187" s="13">
        <v>0</v>
      </c>
      <c r="Z187" s="17">
        <v>0.27911599999999998</v>
      </c>
      <c r="AA187" s="16">
        <f>(K187+R187+V187-W187-X187-Y187-Z187)/G187</f>
        <v>0.66578457142857139</v>
      </c>
      <c r="AB187" s="13">
        <f t="shared" si="23"/>
        <v>3</v>
      </c>
      <c r="AC187" s="13">
        <f>IF(((G187-K187-R187-V187+W187+X187+Y187+Z187)/Q187)&gt;0,ROUNDUP(((G187-K187-R187-V187+W187+X187+Y187+Z187)/Q187),0),0)</f>
        <v>6</v>
      </c>
      <c r="AD187" s="13">
        <f>IF(((1+G187-K187-R187-V187+W187+X187+Y187+Z187)/Q187)&gt;0,ROUNDUP(((1+G187-K187-R187-V187+W187+X187+Y187+Z187)/Q187),0),0)</f>
        <v>7</v>
      </c>
      <c r="AE187" s="16">
        <f>1/G187</f>
        <v>7.1428571428571425E-2</v>
      </c>
      <c r="AF187" s="16">
        <f>P187/(K187+P187)</f>
        <v>0.18181818181818182</v>
      </c>
      <c r="AG187" s="13">
        <v>0</v>
      </c>
      <c r="AH187" s="13">
        <v>1</v>
      </c>
      <c r="AI187" s="13">
        <v>0</v>
      </c>
      <c r="AJ187" s="13">
        <v>0</v>
      </c>
      <c r="AK187" s="13">
        <v>0</v>
      </c>
      <c r="AL187" s="13">
        <f t="shared" si="21"/>
        <v>1</v>
      </c>
      <c r="AM187" s="13">
        <v>0</v>
      </c>
      <c r="AN187" s="13">
        <v>0</v>
      </c>
      <c r="AO187" s="13">
        <v>0</v>
      </c>
      <c r="AP187" s="13">
        <v>1</v>
      </c>
      <c r="AQ187" s="13">
        <f t="shared" si="22"/>
        <v>1</v>
      </c>
      <c r="AR187" s="13" t="s">
        <v>59</v>
      </c>
      <c r="AS187" s="13" t="s">
        <v>60</v>
      </c>
      <c r="AT187" s="13" t="s">
        <v>61</v>
      </c>
      <c r="AU187" s="13">
        <v>7</v>
      </c>
      <c r="AV187" s="13">
        <v>0.95</v>
      </c>
      <c r="AW187" s="13">
        <v>0.52</v>
      </c>
      <c r="AX187" s="13">
        <v>0.82</v>
      </c>
      <c r="AY187" s="16">
        <v>0.82989999999999997</v>
      </c>
      <c r="AZ187" s="16">
        <v>0.9153</v>
      </c>
      <c r="BA187" s="16">
        <v>0.85440000000000005</v>
      </c>
      <c r="BB187" s="13" t="s">
        <v>102</v>
      </c>
      <c r="BC187" s="13" t="s">
        <v>63</v>
      </c>
    </row>
    <row r="188" spans="1:55" x14ac:dyDescent="0.25">
      <c r="A188" s="13" t="s">
        <v>54</v>
      </c>
      <c r="B188" s="13" t="s">
        <v>127</v>
      </c>
      <c r="C188" s="14" t="s">
        <v>91</v>
      </c>
      <c r="D188" s="15">
        <v>5</v>
      </c>
      <c r="E188" s="15" t="s">
        <v>467</v>
      </c>
      <c r="F188" s="13" t="s">
        <v>468</v>
      </c>
      <c r="G188" s="13">
        <v>12</v>
      </c>
      <c r="H188" s="13">
        <v>9</v>
      </c>
      <c r="I188" s="13">
        <v>0</v>
      </c>
      <c r="J188" s="13">
        <v>0</v>
      </c>
      <c r="K188" s="13">
        <f t="shared" si="17"/>
        <v>9</v>
      </c>
      <c r="L188" s="16">
        <f>K188/G188</f>
        <v>0.75</v>
      </c>
      <c r="M188" s="14">
        <v>0.82</v>
      </c>
      <c r="N188" s="13">
        <v>1</v>
      </c>
      <c r="O188" s="13">
        <v>0</v>
      </c>
      <c r="P188" s="13">
        <f t="shared" si="18"/>
        <v>1</v>
      </c>
      <c r="Q188" s="16">
        <v>0.95650000000000002</v>
      </c>
      <c r="R188" s="17">
        <f t="shared" si="19"/>
        <v>0.95650000000000002</v>
      </c>
      <c r="S188" s="13">
        <v>1</v>
      </c>
      <c r="T188" s="13">
        <v>0</v>
      </c>
      <c r="U188" s="13">
        <v>0</v>
      </c>
      <c r="V188" s="17">
        <f t="shared" si="20"/>
        <v>0.95650000000000002</v>
      </c>
      <c r="W188" s="13">
        <v>2</v>
      </c>
      <c r="X188" s="13">
        <v>0</v>
      </c>
      <c r="Y188" s="13">
        <v>0</v>
      </c>
      <c r="Z188" s="17">
        <v>0.57130899999999996</v>
      </c>
      <c r="AA188" s="16">
        <f>(K188+R188+V188-W188-X188-Y188-Z188)/G188</f>
        <v>0.69514091666666677</v>
      </c>
      <c r="AB188" s="13">
        <f t="shared" si="23"/>
        <v>2</v>
      </c>
      <c r="AC188" s="13">
        <f>IF(((G188-K188-R188-V188+W188+X188+Y188+Z188)/Q188)&gt;0,ROUNDUP(((G188-K188-R188-V188+W188+X188+Y188+Z188)/Q188),0),0)</f>
        <v>4</v>
      </c>
      <c r="AD188" s="13">
        <f>IF(((1+G188-K188-R188-V188+W188+X188+Y188+Z188)/Q188)&gt;0,ROUNDUP(((1+G188-K188-R188-V188+W188+X188+Y188+Z188)/Q188),0),0)</f>
        <v>5</v>
      </c>
      <c r="AE188" s="16">
        <f>1/G188</f>
        <v>8.3333333333333329E-2</v>
      </c>
      <c r="AF188" s="16">
        <f>P188/(K188+P188)</f>
        <v>0.1</v>
      </c>
      <c r="AG188" s="13">
        <v>0</v>
      </c>
      <c r="AH188" s="13">
        <v>0</v>
      </c>
      <c r="AI188" s="13">
        <v>0</v>
      </c>
      <c r="AJ188" s="13">
        <v>0</v>
      </c>
      <c r="AK188" s="13">
        <v>1</v>
      </c>
      <c r="AL188" s="13">
        <f t="shared" si="21"/>
        <v>1</v>
      </c>
      <c r="AM188" s="13">
        <v>0</v>
      </c>
      <c r="AN188" s="13">
        <v>0</v>
      </c>
      <c r="AO188" s="13">
        <v>0</v>
      </c>
      <c r="AP188" s="13">
        <v>0</v>
      </c>
      <c r="AQ188" s="13">
        <f t="shared" si="22"/>
        <v>0</v>
      </c>
      <c r="AR188" s="13" t="s">
        <v>59</v>
      </c>
      <c r="AS188" s="13" t="s">
        <v>89</v>
      </c>
      <c r="AT188" s="13" t="s">
        <v>61</v>
      </c>
      <c r="AU188" s="13">
        <v>7</v>
      </c>
      <c r="AV188" s="13">
        <v>0.89</v>
      </c>
      <c r="AW188" s="13">
        <v>0.38</v>
      </c>
      <c r="AX188" s="13">
        <v>0.77</v>
      </c>
      <c r="AY188" s="16">
        <v>1</v>
      </c>
      <c r="AZ188" s="16">
        <v>0.89149999999999996</v>
      </c>
      <c r="BA188" s="16">
        <v>0.87470000000000003</v>
      </c>
      <c r="BB188" s="13" t="s">
        <v>94</v>
      </c>
      <c r="BC188" s="13" t="s">
        <v>63</v>
      </c>
    </row>
    <row r="189" spans="1:55" x14ac:dyDescent="0.25">
      <c r="A189" s="13" t="s">
        <v>80</v>
      </c>
      <c r="B189" s="13" t="s">
        <v>132</v>
      </c>
      <c r="C189" s="14" t="s">
        <v>75</v>
      </c>
      <c r="D189" s="15">
        <v>7</v>
      </c>
      <c r="E189" s="15" t="s">
        <v>469</v>
      </c>
      <c r="F189" s="13" t="s">
        <v>470</v>
      </c>
      <c r="G189" s="13">
        <v>30</v>
      </c>
      <c r="H189" s="13">
        <v>16</v>
      </c>
      <c r="I189" s="13">
        <v>0</v>
      </c>
      <c r="J189" s="13">
        <v>0</v>
      </c>
      <c r="K189" s="13">
        <f t="shared" si="17"/>
        <v>16</v>
      </c>
      <c r="L189" s="16">
        <f>K189/G189</f>
        <v>0.53333333333333333</v>
      </c>
      <c r="M189" s="14">
        <v>1.93</v>
      </c>
      <c r="N189" s="13">
        <v>5</v>
      </c>
      <c r="O189" s="13">
        <v>0</v>
      </c>
      <c r="P189" s="13">
        <f t="shared" si="18"/>
        <v>5</v>
      </c>
      <c r="Q189" s="16">
        <v>0.66669999999999996</v>
      </c>
      <c r="R189" s="17">
        <f t="shared" si="19"/>
        <v>3.3334999999999999</v>
      </c>
      <c r="S189" s="13">
        <v>2</v>
      </c>
      <c r="T189" s="13">
        <v>0</v>
      </c>
      <c r="U189" s="13">
        <v>0</v>
      </c>
      <c r="V189" s="17">
        <f t="shared" si="20"/>
        <v>1.3333999999999999</v>
      </c>
      <c r="W189" s="13">
        <v>2</v>
      </c>
      <c r="X189" s="13">
        <v>0</v>
      </c>
      <c r="Y189" s="13">
        <v>0</v>
      </c>
      <c r="Z189" s="17">
        <v>1.8720969000000001</v>
      </c>
      <c r="AA189" s="16">
        <f>(K189+R189+V189-W189-X189-Y189-Z189)/G189</f>
        <v>0.55982677000000014</v>
      </c>
      <c r="AB189" s="13">
        <f t="shared" si="23"/>
        <v>12</v>
      </c>
      <c r="AC189" s="13">
        <f>IF(((G189-K189-R189-V189+W189+X189+Y189+Z189)/Q189)&gt;0,ROUNDUP(((G189-K189-R189-V189+W189+X189+Y189+Z189)/Q189),0),0)</f>
        <v>20</v>
      </c>
      <c r="AD189" s="13">
        <f>IF(((1+G189-K189-R189-V189+W189+X189+Y189+Z189)/Q189)&gt;0,ROUNDUP(((1+G189-K189-R189-V189+W189+X189+Y189+Z189)/Q189),0),0)</f>
        <v>22</v>
      </c>
      <c r="AE189" s="16">
        <f>1/G189</f>
        <v>3.3333333333333333E-2</v>
      </c>
      <c r="AF189" s="16">
        <f>P189/(K189+P189)</f>
        <v>0.23809523809523808</v>
      </c>
      <c r="AG189" s="13">
        <v>0</v>
      </c>
      <c r="AH189" s="13">
        <v>0</v>
      </c>
      <c r="AI189" s="13">
        <v>0</v>
      </c>
      <c r="AJ189" s="13">
        <v>1</v>
      </c>
      <c r="AK189" s="13">
        <v>3</v>
      </c>
      <c r="AL189" s="13">
        <f t="shared" si="21"/>
        <v>4</v>
      </c>
      <c r="AM189" s="13">
        <v>1</v>
      </c>
      <c r="AN189" s="13">
        <v>0</v>
      </c>
      <c r="AO189" s="13">
        <v>0</v>
      </c>
      <c r="AP189" s="13">
        <v>0</v>
      </c>
      <c r="AQ189" s="13">
        <f t="shared" si="22"/>
        <v>1</v>
      </c>
      <c r="AR189" s="13" t="s">
        <v>59</v>
      </c>
      <c r="AS189" s="13" t="s">
        <v>110</v>
      </c>
      <c r="AT189" s="13" t="s">
        <v>61</v>
      </c>
      <c r="AU189" s="13">
        <v>3</v>
      </c>
      <c r="AV189" s="13">
        <v>2.13</v>
      </c>
      <c r="AW189" s="13">
        <v>1.04</v>
      </c>
      <c r="AX189" s="13">
        <v>1.68</v>
      </c>
      <c r="AY189" s="16">
        <v>0.57689999999999997</v>
      </c>
      <c r="AZ189" s="16">
        <v>0.83960000000000001</v>
      </c>
      <c r="BA189" s="16">
        <v>0.78220000000000001</v>
      </c>
      <c r="BB189" s="13" t="s">
        <v>79</v>
      </c>
      <c r="BC189" s="13" t="s">
        <v>63</v>
      </c>
    </row>
    <row r="190" spans="1:55" x14ac:dyDescent="0.25">
      <c r="A190" s="13" t="s">
        <v>80</v>
      </c>
      <c r="B190" s="13" t="s">
        <v>115</v>
      </c>
      <c r="C190" s="14" t="s">
        <v>91</v>
      </c>
      <c r="D190" s="15">
        <v>9</v>
      </c>
      <c r="E190" s="15" t="s">
        <v>471</v>
      </c>
      <c r="F190" s="13" t="s">
        <v>472</v>
      </c>
      <c r="G190" s="13">
        <v>37</v>
      </c>
      <c r="H190" s="13">
        <v>32</v>
      </c>
      <c r="I190" s="13">
        <v>0</v>
      </c>
      <c r="J190" s="13">
        <v>0</v>
      </c>
      <c r="K190" s="13">
        <f t="shared" si="17"/>
        <v>32</v>
      </c>
      <c r="L190" s="16">
        <f>K190/G190</f>
        <v>0.86486486486486491</v>
      </c>
      <c r="M190" s="14">
        <v>1.23</v>
      </c>
      <c r="N190" s="13">
        <v>4</v>
      </c>
      <c r="O190" s="13">
        <v>0</v>
      </c>
      <c r="P190" s="13">
        <f t="shared" si="18"/>
        <v>4</v>
      </c>
      <c r="Q190" s="16">
        <v>0.9</v>
      </c>
      <c r="R190" s="17">
        <f t="shared" si="19"/>
        <v>3.6</v>
      </c>
      <c r="S190" s="13">
        <v>4</v>
      </c>
      <c r="T190" s="13">
        <v>0</v>
      </c>
      <c r="U190" s="13">
        <v>0</v>
      </c>
      <c r="V190" s="17">
        <f t="shared" si="20"/>
        <v>3.6</v>
      </c>
      <c r="W190" s="13">
        <v>0</v>
      </c>
      <c r="X190" s="13">
        <v>0</v>
      </c>
      <c r="Y190" s="13">
        <v>0</v>
      </c>
      <c r="Z190" s="17">
        <v>1.8038236999999999</v>
      </c>
      <c r="AA190" s="16">
        <f>(K190+R190+V190-W190-X190-Y190-Z190)/G190</f>
        <v>1.0107074675675676</v>
      </c>
      <c r="AB190" s="13">
        <f t="shared" si="23"/>
        <v>0</v>
      </c>
      <c r="AC190" s="13">
        <f>IF(((G190-K190-R190-V190+W190+X190+Y190+Z190)/Q190)&gt;0,ROUNDUP(((G190-K190-R190-V190+W190+X190+Y190+Z190)/Q190),0),0)</f>
        <v>0</v>
      </c>
      <c r="AD190" s="13">
        <f>IF(((1+G190-K190-R190-V190+W190+X190+Y190+Z190)/Q190)&gt;0,ROUNDUP(((1+G190-K190-R190-V190+W190+X190+Y190+Z190)/Q190),0),0)</f>
        <v>1</v>
      </c>
      <c r="AE190" s="16">
        <f>1/G190</f>
        <v>2.7027027027027029E-2</v>
      </c>
      <c r="AF190" s="16">
        <f>P190/(K190+P190)</f>
        <v>0.1111111111111111</v>
      </c>
      <c r="AG190" s="13">
        <v>0</v>
      </c>
      <c r="AH190" s="13">
        <v>0</v>
      </c>
      <c r="AI190" s="13">
        <v>0</v>
      </c>
      <c r="AJ190" s="13">
        <v>0</v>
      </c>
      <c r="AK190" s="13">
        <v>0</v>
      </c>
      <c r="AL190" s="13">
        <f t="shared" si="21"/>
        <v>0</v>
      </c>
      <c r="AM190" s="13">
        <v>0</v>
      </c>
      <c r="AN190" s="13">
        <v>0</v>
      </c>
      <c r="AO190" s="13">
        <v>4</v>
      </c>
      <c r="AP190" s="13">
        <v>0</v>
      </c>
      <c r="AQ190" s="13">
        <f t="shared" si="22"/>
        <v>4</v>
      </c>
      <c r="AR190" s="13" t="s">
        <v>59</v>
      </c>
      <c r="AS190" s="13" t="s">
        <v>110</v>
      </c>
      <c r="AT190" s="13" t="s">
        <v>139</v>
      </c>
      <c r="AU190" s="13">
        <v>7</v>
      </c>
      <c r="AV190" s="13">
        <v>1.64</v>
      </c>
      <c r="AW190" s="13">
        <v>1.23</v>
      </c>
      <c r="AX190" s="13">
        <v>1.23</v>
      </c>
      <c r="AY190" s="16">
        <v>0.83330000000000004</v>
      </c>
      <c r="AZ190" s="16">
        <v>0.89739999999999998</v>
      </c>
      <c r="BA190" s="16">
        <v>0.8508</v>
      </c>
      <c r="BB190" s="13" t="s">
        <v>256</v>
      </c>
      <c r="BC190" s="13" t="s">
        <v>63</v>
      </c>
    </row>
    <row r="191" spans="1:55" x14ac:dyDescent="0.25">
      <c r="A191" s="13" t="s">
        <v>80</v>
      </c>
      <c r="B191" s="13" t="s">
        <v>141</v>
      </c>
      <c r="C191" s="14" t="s">
        <v>75</v>
      </c>
      <c r="D191" s="15">
        <v>9</v>
      </c>
      <c r="E191" s="15" t="s">
        <v>473</v>
      </c>
      <c r="F191" s="13" t="s">
        <v>474</v>
      </c>
      <c r="G191" s="13">
        <v>39</v>
      </c>
      <c r="H191" s="13">
        <v>27</v>
      </c>
      <c r="I191" s="13">
        <v>0</v>
      </c>
      <c r="J191" s="13">
        <v>0</v>
      </c>
      <c r="K191" s="13">
        <f t="shared" si="17"/>
        <v>27</v>
      </c>
      <c r="L191" s="16">
        <f>K191/G191</f>
        <v>0.69230769230769229</v>
      </c>
      <c r="M191" s="14">
        <v>1.34</v>
      </c>
      <c r="N191" s="13">
        <v>7</v>
      </c>
      <c r="O191" s="13">
        <v>2</v>
      </c>
      <c r="P191" s="13">
        <f t="shared" si="18"/>
        <v>5</v>
      </c>
      <c r="Q191" s="16">
        <v>0.65</v>
      </c>
      <c r="R191" s="17">
        <f t="shared" si="19"/>
        <v>3.25</v>
      </c>
      <c r="S191" s="13">
        <v>1</v>
      </c>
      <c r="T191" s="13">
        <v>0</v>
      </c>
      <c r="U191" s="13">
        <v>0</v>
      </c>
      <c r="V191" s="17">
        <f t="shared" si="20"/>
        <v>0.65</v>
      </c>
      <c r="W191" s="13">
        <v>2</v>
      </c>
      <c r="X191" s="13">
        <v>0</v>
      </c>
      <c r="Y191" s="13">
        <v>0</v>
      </c>
      <c r="Z191" s="17">
        <v>2.4468087999999999</v>
      </c>
      <c r="AA191" s="16">
        <f>(K191+R191+V191-W191-X191-Y191-Z191)/G191</f>
        <v>0.67828695384615378</v>
      </c>
      <c r="AB191" s="13">
        <f t="shared" si="23"/>
        <v>8</v>
      </c>
      <c r="AC191" s="13">
        <f>IF(((G191-K191-R191-V191+W191+X191+Y191+Z191)/Q191)&gt;0,ROUNDUP(((G191-K191-R191-V191+W191+X191+Y191+Z191)/Q191),0),0)</f>
        <v>20</v>
      </c>
      <c r="AD191" s="13">
        <f>IF(((1+G191-K191-R191-V191+W191+X191+Y191+Z191)/Q191)&gt;0,ROUNDUP(((1+G191-K191-R191-V191+W191+X191+Y191+Z191)/Q191),0),0)</f>
        <v>21</v>
      </c>
      <c r="AE191" s="16">
        <f>1/G191</f>
        <v>2.564102564102564E-2</v>
      </c>
      <c r="AF191" s="16">
        <f>P191/(K191+P191)</f>
        <v>0.15625</v>
      </c>
      <c r="AG191" s="13">
        <v>0</v>
      </c>
      <c r="AH191" s="13">
        <v>3</v>
      </c>
      <c r="AI191" s="13">
        <v>0</v>
      </c>
      <c r="AJ191" s="13">
        <v>0</v>
      </c>
      <c r="AK191" s="13">
        <v>0</v>
      </c>
      <c r="AL191" s="13">
        <f t="shared" si="21"/>
        <v>3</v>
      </c>
      <c r="AM191" s="13">
        <v>1</v>
      </c>
      <c r="AN191" s="13">
        <v>1</v>
      </c>
      <c r="AO191" s="13">
        <v>2</v>
      </c>
      <c r="AP191" s="13">
        <v>0</v>
      </c>
      <c r="AQ191" s="13">
        <f t="shared" si="22"/>
        <v>4</v>
      </c>
      <c r="AR191" s="13" t="s">
        <v>59</v>
      </c>
      <c r="AS191" s="13" t="s">
        <v>68</v>
      </c>
      <c r="AT191" s="13" t="s">
        <v>61</v>
      </c>
      <c r="AU191" s="13">
        <v>3</v>
      </c>
      <c r="AV191" s="13">
        <v>2.5</v>
      </c>
      <c r="AW191" s="13">
        <v>1.22</v>
      </c>
      <c r="AX191" s="13">
        <v>1.99</v>
      </c>
      <c r="AY191" s="16">
        <v>0.71660000000000001</v>
      </c>
      <c r="AZ191" s="16">
        <v>0.64710000000000001</v>
      </c>
      <c r="BA191" s="16">
        <v>0.74929999999999997</v>
      </c>
      <c r="BB191" s="13" t="s">
        <v>90</v>
      </c>
      <c r="BC191" s="13" t="s">
        <v>63</v>
      </c>
    </row>
    <row r="192" spans="1:55" x14ac:dyDescent="0.25">
      <c r="A192" s="13" t="s">
        <v>54</v>
      </c>
      <c r="B192" s="13" t="s">
        <v>154</v>
      </c>
      <c r="C192" s="14" t="s">
        <v>75</v>
      </c>
      <c r="D192" s="15">
        <v>6</v>
      </c>
      <c r="E192" s="15" t="s">
        <v>475</v>
      </c>
      <c r="F192" s="13" t="s">
        <v>476</v>
      </c>
      <c r="G192" s="13">
        <v>21</v>
      </c>
      <c r="H192" s="13">
        <v>14</v>
      </c>
      <c r="I192" s="13">
        <v>0</v>
      </c>
      <c r="J192" s="13">
        <v>0</v>
      </c>
      <c r="K192" s="13">
        <f t="shared" si="17"/>
        <v>14</v>
      </c>
      <c r="L192" s="16">
        <f>K192/G192</f>
        <v>0.66666666666666663</v>
      </c>
      <c r="M192" s="14">
        <v>2.71</v>
      </c>
      <c r="N192" s="13">
        <v>5</v>
      </c>
      <c r="O192" s="13">
        <v>0</v>
      </c>
      <c r="P192" s="13">
        <f t="shared" si="18"/>
        <v>5</v>
      </c>
      <c r="Q192" s="16">
        <v>0.45450000000000002</v>
      </c>
      <c r="R192" s="17">
        <f t="shared" si="19"/>
        <v>2.2725</v>
      </c>
      <c r="S192" s="13">
        <v>0</v>
      </c>
      <c r="T192" s="13">
        <v>0</v>
      </c>
      <c r="U192" s="13">
        <v>0</v>
      </c>
      <c r="V192" s="17">
        <f t="shared" si="20"/>
        <v>0</v>
      </c>
      <c r="W192" s="13">
        <v>2</v>
      </c>
      <c r="X192" s="13">
        <v>0</v>
      </c>
      <c r="Y192" s="13">
        <v>0</v>
      </c>
      <c r="Z192" s="17">
        <v>1.4522478999999999</v>
      </c>
      <c r="AA192" s="16">
        <f>(K192+R192+V192-W192-X192-Y192-Z192)/G192</f>
        <v>0.61048819523809528</v>
      </c>
      <c r="AB192" s="13">
        <f t="shared" si="23"/>
        <v>10</v>
      </c>
      <c r="AC192" s="13">
        <f>IF(((G192-K192-R192-V192+W192+X192+Y192+Z192)/Q192)&gt;0,ROUNDUP(((G192-K192-R192-V192+W192+X192+Y192+Z192)/Q192),0),0)</f>
        <v>18</v>
      </c>
      <c r="AD192" s="13">
        <f>IF(((1+G192-K192-R192-V192+W192+X192+Y192+Z192)/Q192)&gt;0,ROUNDUP(((1+G192-K192-R192-V192+W192+X192+Y192+Z192)/Q192),0),0)</f>
        <v>21</v>
      </c>
      <c r="AE192" s="16">
        <f>1/G192</f>
        <v>4.7619047619047616E-2</v>
      </c>
      <c r="AF192" s="16">
        <f>P192/(K192+P192)</f>
        <v>0.26315789473684209</v>
      </c>
      <c r="AG192" s="13">
        <v>0</v>
      </c>
      <c r="AH192" s="13">
        <v>2</v>
      </c>
      <c r="AI192" s="13">
        <v>0</v>
      </c>
      <c r="AJ192" s="13">
        <v>3</v>
      </c>
      <c r="AK192" s="13">
        <v>0</v>
      </c>
      <c r="AL192" s="13">
        <f t="shared" si="21"/>
        <v>5</v>
      </c>
      <c r="AM192" s="13">
        <v>0</v>
      </c>
      <c r="AN192" s="13">
        <v>0</v>
      </c>
      <c r="AO192" s="13">
        <v>0</v>
      </c>
      <c r="AP192" s="13">
        <v>0</v>
      </c>
      <c r="AQ192" s="13">
        <f t="shared" si="22"/>
        <v>0</v>
      </c>
      <c r="AR192" s="13" t="s">
        <v>59</v>
      </c>
      <c r="AS192" s="13" t="s">
        <v>60</v>
      </c>
      <c r="AT192" s="13" t="s">
        <v>61</v>
      </c>
      <c r="AU192" s="13">
        <v>3</v>
      </c>
      <c r="AV192" s="13">
        <v>2.71</v>
      </c>
      <c r="AW192" s="13">
        <v>0.93</v>
      </c>
      <c r="AX192" s="13">
        <v>1.77</v>
      </c>
      <c r="AY192" s="16">
        <v>0.4839</v>
      </c>
      <c r="AZ192" s="16">
        <v>0.85029999999999994</v>
      </c>
      <c r="BA192" s="16">
        <v>0.76239999999999997</v>
      </c>
      <c r="BB192" s="13" t="s">
        <v>85</v>
      </c>
      <c r="BC192" s="13" t="s">
        <v>63</v>
      </c>
    </row>
    <row r="193" spans="1:55" x14ac:dyDescent="0.25">
      <c r="A193" s="13" t="s">
        <v>54</v>
      </c>
      <c r="B193" s="13" t="s">
        <v>157</v>
      </c>
      <c r="C193" s="14" t="s">
        <v>91</v>
      </c>
      <c r="D193" s="15">
        <v>10</v>
      </c>
      <c r="E193" s="15" t="s">
        <v>477</v>
      </c>
      <c r="F193" s="13" t="s">
        <v>444</v>
      </c>
      <c r="G193" s="13">
        <v>21</v>
      </c>
      <c r="H193" s="13">
        <v>18</v>
      </c>
      <c r="I193" s="13">
        <v>0</v>
      </c>
      <c r="J193" s="13">
        <v>0</v>
      </c>
      <c r="K193" s="13">
        <f t="shared" si="17"/>
        <v>18</v>
      </c>
      <c r="L193" s="16">
        <f>K193/G193</f>
        <v>0.8571428571428571</v>
      </c>
      <c r="M193" s="14">
        <v>0.68</v>
      </c>
      <c r="N193" s="13">
        <v>2</v>
      </c>
      <c r="O193" s="13">
        <v>0</v>
      </c>
      <c r="P193" s="13">
        <f t="shared" si="18"/>
        <v>2</v>
      </c>
      <c r="Q193" s="16">
        <v>0.79310000000000003</v>
      </c>
      <c r="R193" s="17">
        <f t="shared" si="19"/>
        <v>1.5862000000000001</v>
      </c>
      <c r="S193" s="13">
        <v>0</v>
      </c>
      <c r="T193" s="13">
        <v>0</v>
      </c>
      <c r="U193" s="13">
        <v>0</v>
      </c>
      <c r="V193" s="17">
        <f t="shared" si="20"/>
        <v>0</v>
      </c>
      <c r="W193" s="13">
        <v>1</v>
      </c>
      <c r="X193" s="13">
        <v>0</v>
      </c>
      <c r="Y193" s="13">
        <v>0</v>
      </c>
      <c r="Z193" s="17">
        <v>0.45747939999999998</v>
      </c>
      <c r="AA193" s="16">
        <f>(K193+R193+V193-W193-X193-Y193-Z193)/G193</f>
        <v>0.86327240952380957</v>
      </c>
      <c r="AB193" s="13">
        <f t="shared" si="23"/>
        <v>0</v>
      </c>
      <c r="AC193" s="13">
        <f>IF(((G193-K193-R193-V193+W193+X193+Y193+Z193)/Q193)&gt;0,ROUNDUP(((G193-K193-R193-V193+W193+X193+Y193+Z193)/Q193),0),0)</f>
        <v>4</v>
      </c>
      <c r="AD193" s="13">
        <f>IF(((1+G193-K193-R193-V193+W193+X193+Y193+Z193)/Q193)&gt;0,ROUNDUP(((1+G193-K193-R193-V193+W193+X193+Y193+Z193)/Q193),0),0)</f>
        <v>5</v>
      </c>
      <c r="AE193" s="16">
        <f>1/G193</f>
        <v>4.7619047619047616E-2</v>
      </c>
      <c r="AF193" s="16">
        <f>P193/(K193+P193)</f>
        <v>0.1</v>
      </c>
      <c r="AG193" s="13">
        <v>0</v>
      </c>
      <c r="AH193" s="13">
        <v>0</v>
      </c>
      <c r="AI193" s="13">
        <v>0</v>
      </c>
      <c r="AJ193" s="13">
        <v>0</v>
      </c>
      <c r="AK193" s="13">
        <v>0</v>
      </c>
      <c r="AL193" s="13">
        <f t="shared" si="21"/>
        <v>0</v>
      </c>
      <c r="AM193" s="13">
        <v>1</v>
      </c>
      <c r="AN193" s="13">
        <v>0</v>
      </c>
      <c r="AO193" s="13">
        <v>1</v>
      </c>
      <c r="AP193" s="13">
        <v>0</v>
      </c>
      <c r="AQ193" s="13">
        <f t="shared" si="22"/>
        <v>2</v>
      </c>
      <c r="AR193" s="13" t="s">
        <v>59</v>
      </c>
      <c r="AS193" s="13" t="s">
        <v>89</v>
      </c>
      <c r="AT193" s="13" t="s">
        <v>61</v>
      </c>
      <c r="AU193" s="13">
        <v>7</v>
      </c>
      <c r="AV193" s="13">
        <v>0.91</v>
      </c>
      <c r="AW193" s="13">
        <v>0.59</v>
      </c>
      <c r="AX193" s="13">
        <v>0.9</v>
      </c>
      <c r="AY193" s="16">
        <v>0.83330000000000004</v>
      </c>
      <c r="AZ193" s="16">
        <v>0.78259999999999996</v>
      </c>
      <c r="BA193" s="16">
        <v>0.8</v>
      </c>
      <c r="BB193" s="13" t="s">
        <v>180</v>
      </c>
      <c r="BC193" s="13" t="s">
        <v>63</v>
      </c>
    </row>
    <row r="194" spans="1:55" x14ac:dyDescent="0.25">
      <c r="A194" s="13" t="s">
        <v>64</v>
      </c>
      <c r="B194" s="13" t="s">
        <v>197</v>
      </c>
      <c r="C194" s="14" t="s">
        <v>75</v>
      </c>
      <c r="D194" s="15">
        <v>8</v>
      </c>
      <c r="E194" s="15" t="s">
        <v>478</v>
      </c>
      <c r="F194" s="13" t="s">
        <v>479</v>
      </c>
      <c r="G194" s="13">
        <v>27</v>
      </c>
      <c r="H194" s="13">
        <v>18</v>
      </c>
      <c r="I194" s="13">
        <v>0</v>
      </c>
      <c r="J194" s="13">
        <v>0</v>
      </c>
      <c r="K194" s="13">
        <f t="shared" si="17"/>
        <v>18</v>
      </c>
      <c r="L194" s="16">
        <f>K194/G194</f>
        <v>0.66666666666666663</v>
      </c>
      <c r="M194" s="14">
        <v>1.67</v>
      </c>
      <c r="N194" s="13">
        <v>4</v>
      </c>
      <c r="O194" s="13">
        <v>0</v>
      </c>
      <c r="P194" s="13">
        <f t="shared" si="18"/>
        <v>4</v>
      </c>
      <c r="Q194" s="16">
        <v>0.78380000000000005</v>
      </c>
      <c r="R194" s="17">
        <f t="shared" si="19"/>
        <v>3.1352000000000002</v>
      </c>
      <c r="S194" s="13">
        <v>2</v>
      </c>
      <c r="T194" s="13">
        <v>0</v>
      </c>
      <c r="U194" s="13">
        <v>0</v>
      </c>
      <c r="V194" s="17">
        <f t="shared" si="20"/>
        <v>1.5676000000000001</v>
      </c>
      <c r="W194" s="13">
        <v>0</v>
      </c>
      <c r="X194" s="13">
        <v>0</v>
      </c>
      <c r="Y194" s="13">
        <v>0</v>
      </c>
      <c r="Z194" s="17">
        <v>1.9532609000000001</v>
      </c>
      <c r="AA194" s="16">
        <f>(K194+R194+V194-W194-X194-Y194-Z194)/G194</f>
        <v>0.76850144814814814</v>
      </c>
      <c r="AB194" s="13">
        <f t="shared" si="23"/>
        <v>2</v>
      </c>
      <c r="AC194" s="13">
        <f>IF(((G194-K194-R194-V194+W194+X194+Y194+Z194)/Q194)&gt;0,ROUNDUP(((G194-K194-R194-V194+W194+X194+Y194+Z194)/Q194),0),0)</f>
        <v>8</v>
      </c>
      <c r="AD194" s="13">
        <f>IF(((1+G194-K194-R194-V194+W194+X194+Y194+Z194)/Q194)&gt;0,ROUNDUP(((1+G194-K194-R194-V194+W194+X194+Y194+Z194)/Q194),0),0)</f>
        <v>10</v>
      </c>
      <c r="AE194" s="16">
        <f>1/G194</f>
        <v>3.7037037037037035E-2</v>
      </c>
      <c r="AF194" s="16">
        <f>P194/(K194+P194)</f>
        <v>0.18181818181818182</v>
      </c>
      <c r="AG194" s="13">
        <v>0</v>
      </c>
      <c r="AH194" s="13">
        <v>1</v>
      </c>
      <c r="AI194" s="13">
        <v>0</v>
      </c>
      <c r="AJ194" s="13">
        <v>0</v>
      </c>
      <c r="AK194" s="13">
        <v>0</v>
      </c>
      <c r="AL194" s="13">
        <f t="shared" si="21"/>
        <v>1</v>
      </c>
      <c r="AM194" s="13">
        <v>1</v>
      </c>
      <c r="AN194" s="13">
        <v>0</v>
      </c>
      <c r="AO194" s="13">
        <v>2</v>
      </c>
      <c r="AP194" s="13">
        <v>0</v>
      </c>
      <c r="AQ194" s="13">
        <f t="shared" si="22"/>
        <v>3</v>
      </c>
      <c r="AR194" s="13" t="s">
        <v>59</v>
      </c>
      <c r="AS194" s="13" t="s">
        <v>68</v>
      </c>
      <c r="AT194" s="13" t="s">
        <v>61</v>
      </c>
      <c r="AU194" s="13">
        <v>3</v>
      </c>
      <c r="AV194" s="13">
        <v>2.41</v>
      </c>
      <c r="AW194" s="13">
        <v>0.99</v>
      </c>
      <c r="AX194" s="13">
        <v>1.99</v>
      </c>
      <c r="AY194" s="16">
        <v>0.7</v>
      </c>
      <c r="AZ194" s="16">
        <v>0.88239999999999996</v>
      </c>
      <c r="BA194" s="16">
        <v>0.74929999999999997</v>
      </c>
      <c r="BB194" s="13" t="s">
        <v>90</v>
      </c>
      <c r="BC194" s="13" t="s">
        <v>63</v>
      </c>
    </row>
    <row r="195" spans="1:55" x14ac:dyDescent="0.25">
      <c r="A195" s="13" t="s">
        <v>64</v>
      </c>
      <c r="B195" s="13" t="s">
        <v>74</v>
      </c>
      <c r="C195" s="14" t="s">
        <v>56</v>
      </c>
      <c r="D195" s="15">
        <v>12</v>
      </c>
      <c r="E195" s="15" t="s">
        <v>480</v>
      </c>
      <c r="F195" s="13" t="s">
        <v>481</v>
      </c>
      <c r="G195" s="13">
        <v>226</v>
      </c>
      <c r="H195" s="13">
        <v>125</v>
      </c>
      <c r="I195" s="13">
        <v>16</v>
      </c>
      <c r="J195" s="13">
        <v>0</v>
      </c>
      <c r="K195" s="13">
        <f t="shared" si="17"/>
        <v>109</v>
      </c>
      <c r="L195" s="16">
        <f>K195/G195</f>
        <v>0.48230088495575218</v>
      </c>
      <c r="M195" s="14">
        <v>2.56</v>
      </c>
      <c r="N195" s="13">
        <v>78</v>
      </c>
      <c r="O195" s="13">
        <v>0</v>
      </c>
      <c r="P195" s="13">
        <f t="shared" si="18"/>
        <v>78</v>
      </c>
      <c r="Q195" s="16">
        <v>0.31369999999999998</v>
      </c>
      <c r="R195" s="17">
        <f t="shared" si="19"/>
        <v>24.468599999999999</v>
      </c>
      <c r="S195" s="13">
        <v>0</v>
      </c>
      <c r="T195" s="13">
        <v>0</v>
      </c>
      <c r="U195" s="13">
        <v>2</v>
      </c>
      <c r="V195" s="17">
        <f t="shared" si="20"/>
        <v>2</v>
      </c>
      <c r="W195" s="13">
        <v>2</v>
      </c>
      <c r="X195" s="13">
        <v>0</v>
      </c>
      <c r="Y195" s="13">
        <v>0</v>
      </c>
      <c r="Z195" s="17">
        <v>25.598021200000002</v>
      </c>
      <c r="AA195" s="16">
        <f>(K195+R195+V195-W195-X195-Y195-Z195)/G195</f>
        <v>0.47730344601769914</v>
      </c>
      <c r="AB195" s="13">
        <f t="shared" si="23"/>
        <v>238</v>
      </c>
      <c r="AC195" s="13">
        <f>IF(((G195-K195-R195-V195+W195+X195+Y195+Z195)/Q195)&gt;0,ROUNDUP(((G195-K195-R195-V195+W195+X195+Y195+Z195)/Q195),0),0)</f>
        <v>377</v>
      </c>
      <c r="AD195" s="13">
        <f>IF(((1+G195-K195-R195-V195+W195+X195+Y195+Z195)/Q195)&gt;0,ROUNDUP(((1+G195-K195-R195-V195+W195+X195+Y195+Z195)/Q195),0),0)</f>
        <v>380</v>
      </c>
      <c r="AE195" s="16">
        <f>1/G195</f>
        <v>4.4247787610619468E-3</v>
      </c>
      <c r="AF195" s="16">
        <f>P195/(K195+P195)</f>
        <v>0.41711229946524064</v>
      </c>
      <c r="AG195" s="13">
        <v>0</v>
      </c>
      <c r="AH195" s="13">
        <v>56</v>
      </c>
      <c r="AI195" s="13">
        <v>1</v>
      </c>
      <c r="AJ195" s="13">
        <v>6</v>
      </c>
      <c r="AK195" s="13">
        <v>0</v>
      </c>
      <c r="AL195" s="13">
        <f t="shared" si="21"/>
        <v>63</v>
      </c>
      <c r="AM195" s="13">
        <v>9</v>
      </c>
      <c r="AN195" s="13">
        <v>0</v>
      </c>
      <c r="AO195" s="13">
        <v>6</v>
      </c>
      <c r="AP195" s="13">
        <v>0</v>
      </c>
      <c r="AQ195" s="13">
        <f t="shared" si="22"/>
        <v>15</v>
      </c>
      <c r="AR195" s="13" t="s">
        <v>59</v>
      </c>
      <c r="AS195" s="13" t="s">
        <v>78</v>
      </c>
      <c r="AT195" s="13" t="s">
        <v>61</v>
      </c>
      <c r="AU195" s="13">
        <v>9</v>
      </c>
      <c r="AV195" s="13">
        <v>3.1</v>
      </c>
      <c r="AW195" s="13">
        <v>1.95</v>
      </c>
      <c r="AX195" s="13">
        <v>1.87</v>
      </c>
      <c r="AY195" s="16">
        <v>0.28810000000000002</v>
      </c>
      <c r="AZ195" s="16">
        <v>0.3488</v>
      </c>
      <c r="BA195" s="16">
        <v>0.59230000000000005</v>
      </c>
      <c r="BB195" s="13" t="s">
        <v>482</v>
      </c>
      <c r="BC195" s="13" t="s">
        <v>63</v>
      </c>
    </row>
    <row r="196" spans="1:55" x14ac:dyDescent="0.25">
      <c r="A196" s="13" t="s">
        <v>54</v>
      </c>
      <c r="B196" s="13" t="s">
        <v>127</v>
      </c>
      <c r="C196" s="14" t="s">
        <v>56</v>
      </c>
      <c r="D196" s="15">
        <v>12</v>
      </c>
      <c r="E196" s="15" t="s">
        <v>483</v>
      </c>
      <c r="F196" s="13" t="s">
        <v>484</v>
      </c>
      <c r="G196" s="13">
        <v>174</v>
      </c>
      <c r="H196" s="13">
        <v>121</v>
      </c>
      <c r="I196" s="13">
        <v>0</v>
      </c>
      <c r="J196" s="13">
        <v>0</v>
      </c>
      <c r="K196" s="13">
        <f t="shared" si="17"/>
        <v>121</v>
      </c>
      <c r="L196" s="16">
        <f>K196/G196</f>
        <v>0.6954022988505747</v>
      </c>
      <c r="M196" s="14">
        <v>1.76</v>
      </c>
      <c r="N196" s="13">
        <v>13</v>
      </c>
      <c r="O196" s="13">
        <v>0</v>
      </c>
      <c r="P196" s="13">
        <f t="shared" si="18"/>
        <v>13</v>
      </c>
      <c r="Q196" s="16">
        <v>0.65869999999999995</v>
      </c>
      <c r="R196" s="17">
        <f t="shared" si="19"/>
        <v>8.5630999999999986</v>
      </c>
      <c r="S196" s="13">
        <v>6</v>
      </c>
      <c r="T196" s="13">
        <v>0</v>
      </c>
      <c r="U196" s="13">
        <v>0</v>
      </c>
      <c r="V196" s="17">
        <f t="shared" si="20"/>
        <v>3.9521999999999995</v>
      </c>
      <c r="W196" s="13">
        <v>3</v>
      </c>
      <c r="X196" s="13">
        <v>0</v>
      </c>
      <c r="Y196" s="13">
        <v>0</v>
      </c>
      <c r="Z196" s="17">
        <v>11.6235666</v>
      </c>
      <c r="AA196" s="16">
        <f>(K196+R196+V196-W196-X196-Y196-Z196)/G196</f>
        <v>0.68328582413793104</v>
      </c>
      <c r="AB196" s="13">
        <f t="shared" si="23"/>
        <v>33</v>
      </c>
      <c r="AC196" s="13">
        <f>IF(((G196-K196-R196-V196+W196+X196+Y196+Z196)/Q196)&gt;0,ROUNDUP(((G196-K196-R196-V196+W196+X196+Y196+Z196)/Q196),0),0)</f>
        <v>84</v>
      </c>
      <c r="AD196" s="13">
        <f>IF(((1+G196-K196-R196-V196+W196+X196+Y196+Z196)/Q196)&gt;0,ROUNDUP(((1+G196-K196-R196-V196+W196+X196+Y196+Z196)/Q196),0),0)</f>
        <v>86</v>
      </c>
      <c r="AE196" s="16">
        <f>1/G196</f>
        <v>5.7471264367816091E-3</v>
      </c>
      <c r="AF196" s="16">
        <f>P196/(K196+P196)</f>
        <v>9.7014925373134331E-2</v>
      </c>
      <c r="AG196" s="13">
        <v>0</v>
      </c>
      <c r="AH196" s="13">
        <v>0</v>
      </c>
      <c r="AI196" s="13">
        <v>0</v>
      </c>
      <c r="AJ196" s="13">
        <v>0</v>
      </c>
      <c r="AK196" s="13">
        <v>0</v>
      </c>
      <c r="AL196" s="13">
        <f t="shared" si="21"/>
        <v>0</v>
      </c>
      <c r="AM196" s="13">
        <v>7</v>
      </c>
      <c r="AN196" s="13">
        <v>2</v>
      </c>
      <c r="AO196" s="13">
        <v>3</v>
      </c>
      <c r="AP196" s="13">
        <v>1</v>
      </c>
      <c r="AQ196" s="13">
        <f t="shared" si="22"/>
        <v>13</v>
      </c>
      <c r="AR196" s="13" t="s">
        <v>59</v>
      </c>
      <c r="AS196" s="13" t="s">
        <v>89</v>
      </c>
      <c r="AT196" s="13" t="s">
        <v>61</v>
      </c>
      <c r="AU196" s="13">
        <v>2</v>
      </c>
      <c r="AV196" s="13">
        <v>1.7</v>
      </c>
      <c r="AW196" s="13">
        <v>1.77</v>
      </c>
      <c r="AX196" s="13">
        <v>1.87</v>
      </c>
      <c r="AY196" s="16">
        <v>0.91669999999999996</v>
      </c>
      <c r="AZ196" s="16">
        <v>0.63870000000000005</v>
      </c>
      <c r="BA196" s="16">
        <v>0.59230000000000005</v>
      </c>
      <c r="BB196" s="13" t="s">
        <v>482</v>
      </c>
      <c r="BC196" s="13" t="s">
        <v>63</v>
      </c>
    </row>
    <row r="197" spans="1:55" x14ac:dyDescent="0.25">
      <c r="A197" s="13" t="s">
        <v>80</v>
      </c>
      <c r="B197" s="13" t="s">
        <v>141</v>
      </c>
      <c r="C197" s="14" t="s">
        <v>91</v>
      </c>
      <c r="D197" s="15">
        <v>5</v>
      </c>
      <c r="E197" s="15" t="s">
        <v>485</v>
      </c>
      <c r="F197" s="13" t="s">
        <v>486</v>
      </c>
      <c r="G197" s="13">
        <v>14</v>
      </c>
      <c r="H197" s="13">
        <v>10</v>
      </c>
      <c r="I197" s="13">
        <v>0</v>
      </c>
      <c r="J197" s="13">
        <v>0</v>
      </c>
      <c r="K197" s="13">
        <f t="shared" si="17"/>
        <v>10</v>
      </c>
      <c r="L197" s="16">
        <f>K197/G197</f>
        <v>0.7142857142857143</v>
      </c>
      <c r="M197" s="14">
        <v>0.59</v>
      </c>
      <c r="N197" s="13">
        <v>3</v>
      </c>
      <c r="O197" s="13">
        <v>0</v>
      </c>
      <c r="P197" s="13">
        <f t="shared" si="18"/>
        <v>3</v>
      </c>
      <c r="Q197" s="16">
        <v>0.94289999999999996</v>
      </c>
      <c r="R197" s="17">
        <f t="shared" si="19"/>
        <v>2.8287</v>
      </c>
      <c r="S197" s="13">
        <v>0</v>
      </c>
      <c r="T197" s="13">
        <v>0</v>
      </c>
      <c r="U197" s="13">
        <v>0</v>
      </c>
      <c r="V197" s="17">
        <f t="shared" si="20"/>
        <v>0</v>
      </c>
      <c r="W197" s="13">
        <v>1</v>
      </c>
      <c r="X197" s="13">
        <v>0</v>
      </c>
      <c r="Y197" s="13">
        <v>0</v>
      </c>
      <c r="Z197" s="17">
        <v>0.17682100000000001</v>
      </c>
      <c r="AA197" s="16">
        <f>(K197+R197+V197-W197-X197-Y197-Z197)/G197</f>
        <v>0.83227707142857132</v>
      </c>
      <c r="AB197" s="13">
        <f t="shared" si="23"/>
        <v>0</v>
      </c>
      <c r="AC197" s="13">
        <f>IF(((G197-K197-R197-V197+W197+X197+Y197+Z197)/Q197)&gt;0,ROUNDUP(((G197-K197-R197-V197+W197+X197+Y197+Z197)/Q197),0),0)</f>
        <v>3</v>
      </c>
      <c r="AD197" s="13">
        <f>IF(((1+G197-K197-R197-V197+W197+X197+Y197+Z197)/Q197)&gt;0,ROUNDUP(((1+G197-K197-R197-V197+W197+X197+Y197+Z197)/Q197),0),0)</f>
        <v>4</v>
      </c>
      <c r="AE197" s="16">
        <f>1/G197</f>
        <v>7.1428571428571425E-2</v>
      </c>
      <c r="AF197" s="16">
        <f>P197/(K197+P197)</f>
        <v>0.23076923076923078</v>
      </c>
      <c r="AG197" s="13">
        <v>0</v>
      </c>
      <c r="AH197" s="13">
        <v>2</v>
      </c>
      <c r="AI197" s="13">
        <v>0</v>
      </c>
      <c r="AJ197" s="13">
        <v>0</v>
      </c>
      <c r="AK197" s="13">
        <v>1</v>
      </c>
      <c r="AL197" s="13">
        <f t="shared" si="21"/>
        <v>3</v>
      </c>
      <c r="AM197" s="13">
        <v>0</v>
      </c>
      <c r="AN197" s="13">
        <v>0</v>
      </c>
      <c r="AO197" s="13">
        <v>0</v>
      </c>
      <c r="AP197" s="13">
        <v>0</v>
      </c>
      <c r="AQ197" s="13">
        <f t="shared" si="22"/>
        <v>0</v>
      </c>
      <c r="AR197" s="13" t="s">
        <v>59</v>
      </c>
      <c r="AS197" s="13" t="s">
        <v>68</v>
      </c>
      <c r="AT197" s="13" t="s">
        <v>61</v>
      </c>
      <c r="AU197" s="13">
        <v>7</v>
      </c>
      <c r="AV197" s="13">
        <v>0.71</v>
      </c>
      <c r="AW197" s="13">
        <v>0.38</v>
      </c>
      <c r="AX197" s="13">
        <v>0.77</v>
      </c>
      <c r="AY197" s="16">
        <v>0.96299999999999997</v>
      </c>
      <c r="AZ197" s="16">
        <v>0.89149999999999996</v>
      </c>
      <c r="BA197" s="16">
        <v>0.87470000000000003</v>
      </c>
      <c r="BB197" s="13" t="s">
        <v>94</v>
      </c>
      <c r="BC197" s="13" t="s">
        <v>63</v>
      </c>
    </row>
    <row r="198" spans="1:55" x14ac:dyDescent="0.25">
      <c r="A198" s="13" t="s">
        <v>54</v>
      </c>
      <c r="B198" s="13" t="s">
        <v>127</v>
      </c>
      <c r="C198" s="14" t="s">
        <v>91</v>
      </c>
      <c r="D198" s="15">
        <v>8</v>
      </c>
      <c r="E198" s="15" t="s">
        <v>487</v>
      </c>
      <c r="F198" s="13" t="s">
        <v>488</v>
      </c>
      <c r="G198" s="13">
        <v>35</v>
      </c>
      <c r="H198" s="13">
        <v>20</v>
      </c>
      <c r="I198" s="13">
        <v>0</v>
      </c>
      <c r="J198" s="13">
        <v>1</v>
      </c>
      <c r="K198" s="13">
        <f t="shared" si="17"/>
        <v>19</v>
      </c>
      <c r="L198" s="16">
        <f>K198/G198</f>
        <v>0.54285714285714282</v>
      </c>
      <c r="M198" s="14">
        <v>0.96</v>
      </c>
      <c r="N198" s="13">
        <v>2</v>
      </c>
      <c r="O198" s="13">
        <v>0</v>
      </c>
      <c r="P198" s="13">
        <f t="shared" si="18"/>
        <v>2</v>
      </c>
      <c r="Q198" s="16">
        <v>0.8649</v>
      </c>
      <c r="R198" s="17">
        <f t="shared" si="19"/>
        <v>1.7298</v>
      </c>
      <c r="S198" s="13">
        <v>0</v>
      </c>
      <c r="T198" s="13">
        <v>0</v>
      </c>
      <c r="U198" s="13">
        <v>0</v>
      </c>
      <c r="V198" s="17">
        <f t="shared" si="20"/>
        <v>0</v>
      </c>
      <c r="W198" s="13">
        <v>0</v>
      </c>
      <c r="X198" s="13">
        <v>0</v>
      </c>
      <c r="Y198" s="13">
        <v>0</v>
      </c>
      <c r="Z198" s="17">
        <v>1.052659</v>
      </c>
      <c r="AA198" s="16">
        <f>(K198+R198+V198-W198-X198-Y198-Z198)/G198</f>
        <v>0.56220402857142859</v>
      </c>
      <c r="AB198" s="13">
        <f t="shared" si="23"/>
        <v>10</v>
      </c>
      <c r="AC198" s="13">
        <f>IF(((G198-K198-R198-V198+W198+X198+Y198+Z198)/Q198)&gt;0,ROUNDUP(((G198-K198-R198-V198+W198+X198+Y198+Z198)/Q198),0),0)</f>
        <v>18</v>
      </c>
      <c r="AD198" s="13">
        <f>IF(((1+G198-K198-R198-V198+W198+X198+Y198+Z198)/Q198)&gt;0,ROUNDUP(((1+G198-K198-R198-V198+W198+X198+Y198+Z198)/Q198),0),0)</f>
        <v>19</v>
      </c>
      <c r="AE198" s="16">
        <f>1/G198</f>
        <v>2.8571428571428571E-2</v>
      </c>
      <c r="AF198" s="16">
        <f>P198/(K198+P198)</f>
        <v>9.5238095238095233E-2</v>
      </c>
      <c r="AG198" s="13">
        <v>0</v>
      </c>
      <c r="AH198" s="13">
        <v>0</v>
      </c>
      <c r="AI198" s="13">
        <v>0</v>
      </c>
      <c r="AJ198" s="13">
        <v>0</v>
      </c>
      <c r="AK198" s="13">
        <v>0</v>
      </c>
      <c r="AL198" s="13">
        <f t="shared" si="21"/>
        <v>0</v>
      </c>
      <c r="AM198" s="13">
        <v>1</v>
      </c>
      <c r="AN198" s="13">
        <v>0</v>
      </c>
      <c r="AO198" s="13">
        <v>0</v>
      </c>
      <c r="AP198" s="13">
        <v>1</v>
      </c>
      <c r="AQ198" s="13">
        <f t="shared" si="22"/>
        <v>2</v>
      </c>
      <c r="AR198" s="13" t="s">
        <v>59</v>
      </c>
      <c r="AS198" s="13" t="s">
        <v>89</v>
      </c>
      <c r="AT198" s="13" t="s">
        <v>61</v>
      </c>
      <c r="AU198" s="13">
        <v>7</v>
      </c>
      <c r="AV198" s="13">
        <v>1.05</v>
      </c>
      <c r="AW198" s="13">
        <v>0.93</v>
      </c>
      <c r="AX198" s="13">
        <v>0.87</v>
      </c>
      <c r="AY198" s="16">
        <v>0.81710000000000005</v>
      </c>
      <c r="AZ198" s="16">
        <v>0.88239999999999996</v>
      </c>
      <c r="BA198" s="16">
        <v>0.84240000000000004</v>
      </c>
      <c r="BB198" s="13" t="s">
        <v>123</v>
      </c>
      <c r="BC198" s="13" t="s">
        <v>63</v>
      </c>
    </row>
    <row r="199" spans="1:55" x14ac:dyDescent="0.25">
      <c r="A199" s="13" t="s">
        <v>54</v>
      </c>
      <c r="B199" s="13" t="s">
        <v>343</v>
      </c>
      <c r="C199" s="14" t="s">
        <v>91</v>
      </c>
      <c r="D199" s="15">
        <v>6</v>
      </c>
      <c r="E199" s="15" t="s">
        <v>489</v>
      </c>
      <c r="F199" s="13" t="s">
        <v>490</v>
      </c>
      <c r="G199" s="13">
        <v>19</v>
      </c>
      <c r="H199" s="13">
        <v>12</v>
      </c>
      <c r="I199" s="13">
        <v>0</v>
      </c>
      <c r="J199" s="13">
        <v>0</v>
      </c>
      <c r="K199" s="13">
        <f t="shared" si="17"/>
        <v>12</v>
      </c>
      <c r="L199" s="16">
        <f>K199/G199</f>
        <v>0.63157894736842102</v>
      </c>
      <c r="M199" s="14">
        <v>1.62</v>
      </c>
      <c r="N199" s="13">
        <v>7</v>
      </c>
      <c r="O199" s="13">
        <v>0</v>
      </c>
      <c r="P199" s="13">
        <f t="shared" si="18"/>
        <v>7</v>
      </c>
      <c r="Q199" s="16">
        <v>0.6</v>
      </c>
      <c r="R199" s="17">
        <f t="shared" si="19"/>
        <v>4.2</v>
      </c>
      <c r="S199" s="13">
        <v>0</v>
      </c>
      <c r="T199" s="13">
        <v>0</v>
      </c>
      <c r="U199" s="13">
        <v>0</v>
      </c>
      <c r="V199" s="17">
        <f t="shared" si="20"/>
        <v>0</v>
      </c>
      <c r="W199" s="13">
        <v>1</v>
      </c>
      <c r="X199" s="13">
        <v>0</v>
      </c>
      <c r="Y199" s="13">
        <v>0</v>
      </c>
      <c r="Z199" s="17">
        <v>0.77671480000000004</v>
      </c>
      <c r="AA199" s="16">
        <f>(K199+R199+V199-W199-X199-Y199-Z199)/G199</f>
        <v>0.75912027368421042</v>
      </c>
      <c r="AB199" s="13">
        <f t="shared" si="23"/>
        <v>2</v>
      </c>
      <c r="AC199" s="13">
        <f>IF(((G199-K199-R199-V199+W199+X199+Y199+Z199)/Q199)&gt;0,ROUNDUP(((G199-K199-R199-V199+W199+X199+Y199+Z199)/Q199),0),0)</f>
        <v>8</v>
      </c>
      <c r="AD199" s="13">
        <f>IF(((1+G199-K199-R199-V199+W199+X199+Y199+Z199)/Q199)&gt;0,ROUNDUP(((1+G199-K199-R199-V199+W199+X199+Y199+Z199)/Q199),0),0)</f>
        <v>10</v>
      </c>
      <c r="AE199" s="16">
        <f>1/G199</f>
        <v>5.2631578947368418E-2</v>
      </c>
      <c r="AF199" s="16">
        <f>P199/(K199+P199)</f>
        <v>0.36842105263157893</v>
      </c>
      <c r="AG199" s="13">
        <v>0</v>
      </c>
      <c r="AH199" s="13">
        <v>0</v>
      </c>
      <c r="AI199" s="13">
        <v>0</v>
      </c>
      <c r="AJ199" s="13">
        <v>0</v>
      </c>
      <c r="AK199" s="13">
        <v>6</v>
      </c>
      <c r="AL199" s="13">
        <f t="shared" si="21"/>
        <v>6</v>
      </c>
      <c r="AM199" s="13">
        <v>0</v>
      </c>
      <c r="AN199" s="13">
        <v>0</v>
      </c>
      <c r="AO199" s="13">
        <v>0</v>
      </c>
      <c r="AP199" s="13">
        <v>1</v>
      </c>
      <c r="AQ199" s="13">
        <f t="shared" si="22"/>
        <v>1</v>
      </c>
      <c r="AR199" s="13" t="s">
        <v>59</v>
      </c>
      <c r="AS199" s="13" t="s">
        <v>89</v>
      </c>
      <c r="AT199" s="13" t="s">
        <v>61</v>
      </c>
      <c r="AU199" s="13">
        <v>7</v>
      </c>
      <c r="AV199" s="13">
        <v>1.67</v>
      </c>
      <c r="AW199" s="13">
        <v>0.52</v>
      </c>
      <c r="AX199" s="13">
        <v>0.82</v>
      </c>
      <c r="AY199" s="16">
        <v>0.57140000000000002</v>
      </c>
      <c r="AZ199" s="16">
        <v>0.9153</v>
      </c>
      <c r="BA199" s="16">
        <v>0.85440000000000005</v>
      </c>
      <c r="BB199" s="13" t="s">
        <v>102</v>
      </c>
      <c r="BC199" s="13" t="s">
        <v>63</v>
      </c>
    </row>
    <row r="200" spans="1:55" x14ac:dyDescent="0.25">
      <c r="A200" s="13" t="s">
        <v>80</v>
      </c>
      <c r="B200" s="13" t="s">
        <v>81</v>
      </c>
      <c r="C200" s="14" t="s">
        <v>75</v>
      </c>
      <c r="D200" s="15">
        <v>8</v>
      </c>
      <c r="E200" s="15" t="s">
        <v>491</v>
      </c>
      <c r="F200" s="13" t="s">
        <v>492</v>
      </c>
      <c r="G200" s="13">
        <v>36</v>
      </c>
      <c r="H200" s="13">
        <v>25</v>
      </c>
      <c r="I200" s="13">
        <v>1</v>
      </c>
      <c r="J200" s="13">
        <v>0</v>
      </c>
      <c r="K200" s="13">
        <f t="shared" ref="K200:K263" si="24">H200-I200-J200</f>
        <v>24</v>
      </c>
      <c r="L200" s="16">
        <f>K200/G200</f>
        <v>0.66666666666666663</v>
      </c>
      <c r="M200" s="14">
        <v>2.84</v>
      </c>
      <c r="N200" s="13">
        <v>6</v>
      </c>
      <c r="O200" s="13">
        <v>0</v>
      </c>
      <c r="P200" s="13">
        <f t="shared" ref="P200:P263" si="25">N200-O200</f>
        <v>6</v>
      </c>
      <c r="Q200" s="16">
        <v>0.65710000000000002</v>
      </c>
      <c r="R200" s="17">
        <f t="shared" ref="R200:R263" si="26">P200*Q200</f>
        <v>3.9426000000000001</v>
      </c>
      <c r="S200" s="13">
        <v>2</v>
      </c>
      <c r="T200" s="13">
        <v>0</v>
      </c>
      <c r="U200" s="13">
        <v>0</v>
      </c>
      <c r="V200" s="17">
        <f t="shared" ref="V200:V263" si="27">(((S200+T200)*Q200))+U200</f>
        <v>1.3142</v>
      </c>
      <c r="W200" s="13">
        <v>0</v>
      </c>
      <c r="X200" s="13">
        <v>0</v>
      </c>
      <c r="Y200" s="13">
        <v>0</v>
      </c>
      <c r="Z200" s="17">
        <v>2.4019441000000001</v>
      </c>
      <c r="AA200" s="16">
        <f>(K200+R200+V200-W200-X200-Y200-Z200)/G200</f>
        <v>0.74596821944444436</v>
      </c>
      <c r="AB200" s="13">
        <f t="shared" si="23"/>
        <v>4</v>
      </c>
      <c r="AC200" s="13">
        <f>IF(((G200-K200-R200-V200+W200+X200+Y200+Z200)/Q200)&gt;0,ROUNDUP(((G200-K200-R200-V200+W200+X200+Y200+Z200)/Q200),0),0)</f>
        <v>14</v>
      </c>
      <c r="AD200" s="13">
        <f>IF(((1+G200-K200-R200-V200+W200+X200+Y200+Z200)/Q200)&gt;0,ROUNDUP(((1+G200-K200-R200-V200+W200+X200+Y200+Z200)/Q200),0),0)</f>
        <v>16</v>
      </c>
      <c r="AE200" s="16">
        <f>1/G200</f>
        <v>2.7777777777777776E-2</v>
      </c>
      <c r="AF200" s="16">
        <f>P200/(K200+P200)</f>
        <v>0.2</v>
      </c>
      <c r="AG200" s="13">
        <v>0</v>
      </c>
      <c r="AH200" s="13">
        <v>0</v>
      </c>
      <c r="AI200" s="13">
        <v>0</v>
      </c>
      <c r="AJ200" s="13">
        <v>3</v>
      </c>
      <c r="AK200" s="13">
        <v>1</v>
      </c>
      <c r="AL200" s="13">
        <f t="shared" ref="AL200:AL263" si="28">SUM(AG200:AK200)</f>
        <v>4</v>
      </c>
      <c r="AM200" s="13">
        <v>0</v>
      </c>
      <c r="AN200" s="13">
        <v>0</v>
      </c>
      <c r="AO200" s="13">
        <v>2</v>
      </c>
      <c r="AP200" s="13">
        <v>0</v>
      </c>
      <c r="AQ200" s="13">
        <f t="shared" ref="AQ200:AQ263" si="29">SUM(AM200:AP200)</f>
        <v>2</v>
      </c>
      <c r="AR200" s="13" t="s">
        <v>59</v>
      </c>
      <c r="AS200" s="13" t="s">
        <v>84</v>
      </c>
      <c r="AT200" s="13" t="s">
        <v>61</v>
      </c>
      <c r="AU200" s="13">
        <v>3</v>
      </c>
      <c r="AV200" s="13">
        <v>2.94</v>
      </c>
      <c r="AW200" s="13">
        <v>1.78</v>
      </c>
      <c r="AX200" s="13">
        <v>1.99</v>
      </c>
      <c r="AY200" s="16">
        <v>0.69569999999999999</v>
      </c>
      <c r="AZ200" s="16">
        <v>0.76319999999999999</v>
      </c>
      <c r="BA200" s="16">
        <v>0.74929999999999997</v>
      </c>
      <c r="BB200" s="13" t="s">
        <v>90</v>
      </c>
      <c r="BC200" s="13" t="s">
        <v>63</v>
      </c>
    </row>
    <row r="201" spans="1:55" x14ac:dyDescent="0.25">
      <c r="A201" s="13" t="s">
        <v>80</v>
      </c>
      <c r="B201" s="13" t="s">
        <v>115</v>
      </c>
      <c r="C201" s="14" t="s">
        <v>91</v>
      </c>
      <c r="D201" s="15">
        <v>6</v>
      </c>
      <c r="E201" s="15" t="s">
        <v>493</v>
      </c>
      <c r="F201" s="13" t="s">
        <v>494</v>
      </c>
      <c r="G201" s="13">
        <v>16</v>
      </c>
      <c r="H201" s="13">
        <v>14</v>
      </c>
      <c r="I201" s="13">
        <v>0</v>
      </c>
      <c r="J201" s="13">
        <v>0</v>
      </c>
      <c r="K201" s="13">
        <f t="shared" si="24"/>
        <v>14</v>
      </c>
      <c r="L201" s="16">
        <f>K201/G201</f>
        <v>0.875</v>
      </c>
      <c r="M201" s="14">
        <v>0.85</v>
      </c>
      <c r="N201" s="13">
        <v>3</v>
      </c>
      <c r="O201" s="13">
        <v>0</v>
      </c>
      <c r="P201" s="13">
        <f t="shared" si="25"/>
        <v>3</v>
      </c>
      <c r="Q201" s="16">
        <v>0.9143</v>
      </c>
      <c r="R201" s="17">
        <f t="shared" si="26"/>
        <v>2.7429000000000001</v>
      </c>
      <c r="S201" s="13">
        <v>1</v>
      </c>
      <c r="T201" s="13">
        <v>0</v>
      </c>
      <c r="U201" s="13">
        <v>0</v>
      </c>
      <c r="V201" s="17">
        <f t="shared" si="27"/>
        <v>0.9143</v>
      </c>
      <c r="W201" s="13">
        <v>3</v>
      </c>
      <c r="X201" s="13">
        <v>0</v>
      </c>
      <c r="Y201" s="13">
        <v>0</v>
      </c>
      <c r="Z201" s="17">
        <v>1</v>
      </c>
      <c r="AA201" s="16">
        <f>(K201+R201+V201-W201-X201-Y201-Z201)/G201</f>
        <v>0.85357499999999997</v>
      </c>
      <c r="AB201" s="13">
        <f t="shared" ref="AB201:AB264" si="30">IF((((G201*$AA$6)-K201-R201-V201+W201+X201+Y201+Z201)/Q201)&gt;0,ROUNDUP((((G201*$AA$6)-K201-R201-V201+W201+X201+Y201+Z201)/Q201),0),0)</f>
        <v>0</v>
      </c>
      <c r="AC201" s="13">
        <f>IF(((G201-K201-R201-V201+W201+X201+Y201+Z201)/Q201)&gt;0,ROUNDUP(((G201-K201-R201-V201+W201+X201+Y201+Z201)/Q201),0),0)</f>
        <v>3</v>
      </c>
      <c r="AD201" s="13">
        <f>IF(((1+G201-K201-R201-V201+W201+X201+Y201+Z201)/Q201)&gt;0,ROUNDUP(((1+G201-K201-R201-V201+W201+X201+Y201+Z201)/Q201),0),0)</f>
        <v>4</v>
      </c>
      <c r="AE201" s="16">
        <f>1/G201</f>
        <v>6.25E-2</v>
      </c>
      <c r="AF201" s="16">
        <f>P201/(K201+P201)</f>
        <v>0.17647058823529413</v>
      </c>
      <c r="AG201" s="13">
        <v>0</v>
      </c>
      <c r="AH201" s="13">
        <v>1</v>
      </c>
      <c r="AI201" s="13">
        <v>0</v>
      </c>
      <c r="AJ201" s="13">
        <v>0</v>
      </c>
      <c r="AK201" s="13">
        <v>2</v>
      </c>
      <c r="AL201" s="13">
        <f t="shared" si="28"/>
        <v>3</v>
      </c>
      <c r="AM201" s="13">
        <v>0</v>
      </c>
      <c r="AN201" s="13">
        <v>0</v>
      </c>
      <c r="AO201" s="13">
        <v>0</v>
      </c>
      <c r="AP201" s="13">
        <v>0</v>
      </c>
      <c r="AQ201" s="13">
        <f t="shared" si="29"/>
        <v>0</v>
      </c>
      <c r="AR201" s="13" t="s">
        <v>59</v>
      </c>
      <c r="AS201" s="13" t="s">
        <v>110</v>
      </c>
      <c r="AT201" s="13" t="s">
        <v>61</v>
      </c>
      <c r="AU201" s="13">
        <v>7</v>
      </c>
      <c r="AV201" s="13">
        <v>0.94</v>
      </c>
      <c r="AW201" s="13">
        <v>0.59</v>
      </c>
      <c r="AX201" s="13">
        <v>0.82</v>
      </c>
      <c r="AY201" s="16">
        <v>0.92310000000000003</v>
      </c>
      <c r="AZ201" s="16">
        <v>0.88890000000000002</v>
      </c>
      <c r="BA201" s="16">
        <v>0.85440000000000005</v>
      </c>
      <c r="BB201" s="13" t="s">
        <v>102</v>
      </c>
      <c r="BC201" s="13" t="s">
        <v>63</v>
      </c>
    </row>
    <row r="202" spans="1:55" x14ac:dyDescent="0.25">
      <c r="A202" s="13" t="s">
        <v>54</v>
      </c>
      <c r="B202" s="13" t="s">
        <v>157</v>
      </c>
      <c r="C202" s="14" t="s">
        <v>91</v>
      </c>
      <c r="D202" s="15">
        <v>5</v>
      </c>
      <c r="E202" s="15" t="s">
        <v>495</v>
      </c>
      <c r="F202" s="13" t="s">
        <v>496</v>
      </c>
      <c r="G202" s="13">
        <v>21</v>
      </c>
      <c r="H202" s="13">
        <v>14</v>
      </c>
      <c r="I202" s="13">
        <v>0</v>
      </c>
      <c r="J202" s="13">
        <v>0</v>
      </c>
      <c r="K202" s="13">
        <f t="shared" si="24"/>
        <v>14</v>
      </c>
      <c r="L202" s="16">
        <f>K202/G202</f>
        <v>0.66666666666666663</v>
      </c>
      <c r="M202" s="14">
        <v>1.1100000000000001</v>
      </c>
      <c r="N202" s="13">
        <v>5</v>
      </c>
      <c r="O202" s="13">
        <v>0</v>
      </c>
      <c r="P202" s="13">
        <f t="shared" si="25"/>
        <v>5</v>
      </c>
      <c r="Q202" s="16">
        <v>0.61760000000000004</v>
      </c>
      <c r="R202" s="17">
        <f t="shared" si="26"/>
        <v>3.0880000000000001</v>
      </c>
      <c r="S202" s="13">
        <v>0</v>
      </c>
      <c r="T202" s="13">
        <v>0</v>
      </c>
      <c r="U202" s="13">
        <v>0</v>
      </c>
      <c r="V202" s="17">
        <f t="shared" si="27"/>
        <v>0</v>
      </c>
      <c r="W202" s="13">
        <v>0</v>
      </c>
      <c r="X202" s="13">
        <v>0</v>
      </c>
      <c r="Y202" s="13">
        <v>0</v>
      </c>
      <c r="Z202" s="17">
        <v>0.48104029999999998</v>
      </c>
      <c r="AA202" s="16">
        <f>(K202+R202+V202-W202-X202-Y202-Z202)/G202</f>
        <v>0.79080760476190481</v>
      </c>
      <c r="AB202" s="13">
        <f t="shared" si="30"/>
        <v>1</v>
      </c>
      <c r="AC202" s="13">
        <f>IF(((G202-K202-R202-V202+W202+X202+Y202+Z202)/Q202)&gt;0,ROUNDUP(((G202-K202-R202-V202+W202+X202+Y202+Z202)/Q202),0),0)</f>
        <v>8</v>
      </c>
      <c r="AD202" s="13">
        <f>IF(((1+G202-K202-R202-V202+W202+X202+Y202+Z202)/Q202)&gt;0,ROUNDUP(((1+G202-K202-R202-V202+W202+X202+Y202+Z202)/Q202),0),0)</f>
        <v>9</v>
      </c>
      <c r="AE202" s="16">
        <f>1/G202</f>
        <v>4.7619047619047616E-2</v>
      </c>
      <c r="AF202" s="16">
        <f>P202/(K202+P202)</f>
        <v>0.26315789473684209</v>
      </c>
      <c r="AG202" s="13">
        <v>0</v>
      </c>
      <c r="AH202" s="13">
        <v>2</v>
      </c>
      <c r="AI202" s="13">
        <v>0</v>
      </c>
      <c r="AJ202" s="13">
        <v>0</v>
      </c>
      <c r="AK202" s="13">
        <v>3</v>
      </c>
      <c r="AL202" s="13">
        <f t="shared" si="28"/>
        <v>5</v>
      </c>
      <c r="AM202" s="13">
        <v>0</v>
      </c>
      <c r="AN202" s="13">
        <v>0</v>
      </c>
      <c r="AO202" s="13">
        <v>0</v>
      </c>
      <c r="AP202" s="13">
        <v>0</v>
      </c>
      <c r="AQ202" s="13">
        <f t="shared" si="29"/>
        <v>0</v>
      </c>
      <c r="AR202" s="13" t="s">
        <v>59</v>
      </c>
      <c r="AS202" s="13" t="s">
        <v>89</v>
      </c>
      <c r="AT202" s="13" t="s">
        <v>61</v>
      </c>
      <c r="AU202" s="13">
        <v>7</v>
      </c>
      <c r="AV202" s="13">
        <v>1.42</v>
      </c>
      <c r="AW202" s="13">
        <v>0.6</v>
      </c>
      <c r="AX202" s="13">
        <v>0.77</v>
      </c>
      <c r="AY202" s="16">
        <v>0.56520000000000004</v>
      </c>
      <c r="AZ202" s="16">
        <v>0.72729999999999995</v>
      </c>
      <c r="BA202" s="16">
        <v>0.87470000000000003</v>
      </c>
      <c r="BB202" s="13" t="s">
        <v>94</v>
      </c>
      <c r="BC202" s="13" t="s">
        <v>63</v>
      </c>
    </row>
    <row r="203" spans="1:55" x14ac:dyDescent="0.25">
      <c r="A203" s="13" t="s">
        <v>80</v>
      </c>
      <c r="B203" s="13" t="s">
        <v>132</v>
      </c>
      <c r="C203" s="14" t="s">
        <v>91</v>
      </c>
      <c r="D203" s="15">
        <v>12</v>
      </c>
      <c r="E203" s="15" t="s">
        <v>497</v>
      </c>
      <c r="F203" s="13" t="s">
        <v>498</v>
      </c>
      <c r="G203" s="13">
        <v>73</v>
      </c>
      <c r="H203" s="13">
        <v>59</v>
      </c>
      <c r="I203" s="13">
        <v>0</v>
      </c>
      <c r="J203" s="13">
        <v>2</v>
      </c>
      <c r="K203" s="13">
        <f t="shared" si="24"/>
        <v>57</v>
      </c>
      <c r="L203" s="16">
        <f>K203/G203</f>
        <v>0.78082191780821919</v>
      </c>
      <c r="M203" s="14">
        <v>1.78</v>
      </c>
      <c r="N203" s="13">
        <v>8</v>
      </c>
      <c r="O203" s="13">
        <v>0</v>
      </c>
      <c r="P203" s="13">
        <f t="shared" si="25"/>
        <v>8</v>
      </c>
      <c r="Q203" s="16">
        <v>0.62</v>
      </c>
      <c r="R203" s="17">
        <f t="shared" si="26"/>
        <v>4.96</v>
      </c>
      <c r="S203" s="13">
        <v>3</v>
      </c>
      <c r="T203" s="13">
        <v>0</v>
      </c>
      <c r="U203" s="13">
        <v>0</v>
      </c>
      <c r="V203" s="17">
        <f t="shared" si="27"/>
        <v>1.8599999999999999</v>
      </c>
      <c r="W203" s="13">
        <v>0</v>
      </c>
      <c r="X203" s="13">
        <v>0</v>
      </c>
      <c r="Y203" s="13">
        <v>0</v>
      </c>
      <c r="Z203" s="17">
        <v>7.0114862999999996</v>
      </c>
      <c r="AA203" s="16">
        <f>(K203+R203+V203-W203-X203-Y203-Z203)/G203</f>
        <v>0.7781988178082192</v>
      </c>
      <c r="AB203" s="13">
        <f t="shared" si="30"/>
        <v>4</v>
      </c>
      <c r="AC203" s="13">
        <f>IF(((G203-K203-R203-V203+W203+X203+Y203+Z203)/Q203)&gt;0,ROUNDUP(((G203-K203-R203-V203+W203+X203+Y203+Z203)/Q203),0),0)</f>
        <v>27</v>
      </c>
      <c r="AD203" s="13">
        <f>IF(((1+G203-K203-R203-V203+W203+X203+Y203+Z203)/Q203)&gt;0,ROUNDUP(((1+G203-K203-R203-V203+W203+X203+Y203+Z203)/Q203),0),0)</f>
        <v>28</v>
      </c>
      <c r="AE203" s="16">
        <f>1/G203</f>
        <v>1.3698630136986301E-2</v>
      </c>
      <c r="AF203" s="16">
        <f>P203/(K203+P203)</f>
        <v>0.12307692307692308</v>
      </c>
      <c r="AG203" s="13">
        <v>0</v>
      </c>
      <c r="AH203" s="13">
        <v>0</v>
      </c>
      <c r="AI203" s="13">
        <v>0</v>
      </c>
      <c r="AJ203" s="13">
        <v>0</v>
      </c>
      <c r="AK203" s="13">
        <v>0</v>
      </c>
      <c r="AL203" s="13">
        <f t="shared" si="28"/>
        <v>0</v>
      </c>
      <c r="AM203" s="13">
        <v>1</v>
      </c>
      <c r="AN203" s="13">
        <v>4</v>
      </c>
      <c r="AO203" s="13">
        <v>0</v>
      </c>
      <c r="AP203" s="13">
        <v>3</v>
      </c>
      <c r="AQ203" s="13">
        <f t="shared" si="29"/>
        <v>8</v>
      </c>
      <c r="AR203" s="13" t="s">
        <v>59</v>
      </c>
      <c r="AS203" s="13" t="s">
        <v>110</v>
      </c>
      <c r="AT203" s="13" t="s">
        <v>139</v>
      </c>
      <c r="AU203" s="13">
        <v>7</v>
      </c>
      <c r="AV203" s="13">
        <v>1.87</v>
      </c>
      <c r="AW203" s="13">
        <v>1.77</v>
      </c>
      <c r="AX203" s="13">
        <v>1.33</v>
      </c>
      <c r="AY203" s="16">
        <v>0.75</v>
      </c>
      <c r="AZ203" s="16">
        <v>0.60640000000000005</v>
      </c>
      <c r="BA203" s="16">
        <v>0.69289999999999996</v>
      </c>
      <c r="BB203" s="13" t="s">
        <v>140</v>
      </c>
      <c r="BC203" s="13" t="s">
        <v>63</v>
      </c>
    </row>
    <row r="204" spans="1:55" x14ac:dyDescent="0.25">
      <c r="A204" s="13" t="s">
        <v>64</v>
      </c>
      <c r="B204" s="13" t="s">
        <v>97</v>
      </c>
      <c r="C204" s="14" t="s">
        <v>75</v>
      </c>
      <c r="D204" s="15">
        <v>8</v>
      </c>
      <c r="E204" s="15" t="s">
        <v>499</v>
      </c>
      <c r="F204" s="13" t="s">
        <v>500</v>
      </c>
      <c r="G204" s="13">
        <v>35</v>
      </c>
      <c r="H204" s="13">
        <v>17</v>
      </c>
      <c r="I204" s="13">
        <v>0</v>
      </c>
      <c r="J204" s="13">
        <v>0</v>
      </c>
      <c r="K204" s="13">
        <f t="shared" si="24"/>
        <v>17</v>
      </c>
      <c r="L204" s="16">
        <f>K204/G204</f>
        <v>0.48571428571428571</v>
      </c>
      <c r="M204" s="14">
        <v>2.15</v>
      </c>
      <c r="N204" s="13">
        <v>12</v>
      </c>
      <c r="O204" s="13">
        <v>0</v>
      </c>
      <c r="P204" s="13">
        <f t="shared" si="25"/>
        <v>12</v>
      </c>
      <c r="Q204" s="16">
        <v>0.625</v>
      </c>
      <c r="R204" s="17">
        <f t="shared" si="26"/>
        <v>7.5</v>
      </c>
      <c r="S204" s="13">
        <v>0</v>
      </c>
      <c r="T204" s="13">
        <v>0</v>
      </c>
      <c r="U204" s="13">
        <v>0</v>
      </c>
      <c r="V204" s="17">
        <f t="shared" si="27"/>
        <v>0</v>
      </c>
      <c r="W204" s="13">
        <v>0</v>
      </c>
      <c r="X204" s="13">
        <v>0</v>
      </c>
      <c r="Y204" s="13">
        <v>0</v>
      </c>
      <c r="Z204" s="17">
        <v>2.633934</v>
      </c>
      <c r="AA204" s="16">
        <f>(K204+R204+V204-W204-X204-Y204-Z204)/G204</f>
        <v>0.62474474285714288</v>
      </c>
      <c r="AB204" s="13">
        <f t="shared" si="30"/>
        <v>11</v>
      </c>
      <c r="AC204" s="13">
        <f>IF(((G204-K204-R204-V204+W204+X204+Y204+Z204)/Q204)&gt;0,ROUNDUP(((G204-K204-R204-V204+W204+X204+Y204+Z204)/Q204),0),0)</f>
        <v>22</v>
      </c>
      <c r="AD204" s="13">
        <f>IF(((1+G204-K204-R204-V204+W204+X204+Y204+Z204)/Q204)&gt;0,ROUNDUP(((1+G204-K204-R204-V204+W204+X204+Y204+Z204)/Q204),0),0)</f>
        <v>23</v>
      </c>
      <c r="AE204" s="16">
        <f>1/G204</f>
        <v>2.8571428571428571E-2</v>
      </c>
      <c r="AF204" s="16">
        <f>P204/(K204+P204)</f>
        <v>0.41379310344827586</v>
      </c>
      <c r="AG204" s="13">
        <v>0</v>
      </c>
      <c r="AH204" s="13">
        <v>6</v>
      </c>
      <c r="AI204" s="13">
        <v>0</v>
      </c>
      <c r="AJ204" s="13">
        <v>2</v>
      </c>
      <c r="AK204" s="13">
        <v>0</v>
      </c>
      <c r="AL204" s="13">
        <f t="shared" si="28"/>
        <v>8</v>
      </c>
      <c r="AM204" s="13">
        <v>1</v>
      </c>
      <c r="AN204" s="13">
        <v>0</v>
      </c>
      <c r="AO204" s="13">
        <v>3</v>
      </c>
      <c r="AP204" s="13">
        <v>0</v>
      </c>
      <c r="AQ204" s="13">
        <f t="shared" si="29"/>
        <v>4</v>
      </c>
      <c r="AR204" s="13" t="s">
        <v>59</v>
      </c>
      <c r="AS204" s="13" t="s">
        <v>78</v>
      </c>
      <c r="AT204" s="13" t="s">
        <v>61</v>
      </c>
      <c r="AU204" s="13">
        <v>3</v>
      </c>
      <c r="AV204" s="13">
        <v>2.29</v>
      </c>
      <c r="AW204" s="13">
        <v>1.85</v>
      </c>
      <c r="AX204" s="13">
        <v>1.99</v>
      </c>
      <c r="AY204" s="16">
        <v>0.66669999999999996</v>
      </c>
      <c r="AZ204" s="16">
        <v>0.55559999999999998</v>
      </c>
      <c r="BA204" s="16">
        <v>0.74929999999999997</v>
      </c>
      <c r="BB204" s="13" t="s">
        <v>90</v>
      </c>
      <c r="BC204" s="13" t="s">
        <v>63</v>
      </c>
    </row>
    <row r="205" spans="1:55" x14ac:dyDescent="0.25">
      <c r="A205" s="13" t="s">
        <v>64</v>
      </c>
      <c r="B205" s="13" t="s">
        <v>197</v>
      </c>
      <c r="C205" s="14" t="s">
        <v>91</v>
      </c>
      <c r="D205" s="15">
        <v>7</v>
      </c>
      <c r="E205" s="15" t="s">
        <v>501</v>
      </c>
      <c r="F205" s="13" t="s">
        <v>502</v>
      </c>
      <c r="G205" s="13">
        <v>12</v>
      </c>
      <c r="H205" s="13">
        <v>11</v>
      </c>
      <c r="I205" s="13">
        <v>0</v>
      </c>
      <c r="J205" s="13">
        <v>0</v>
      </c>
      <c r="K205" s="13">
        <f t="shared" si="24"/>
        <v>11</v>
      </c>
      <c r="L205" s="16">
        <f>K205/G205</f>
        <v>0.91666666666666663</v>
      </c>
      <c r="M205" s="14">
        <v>0.79</v>
      </c>
      <c r="N205" s="13">
        <v>4</v>
      </c>
      <c r="O205" s="13">
        <v>0</v>
      </c>
      <c r="P205" s="13">
        <f t="shared" si="25"/>
        <v>4</v>
      </c>
      <c r="Q205" s="16">
        <v>0.97060000000000002</v>
      </c>
      <c r="R205" s="17">
        <f t="shared" si="26"/>
        <v>3.8824000000000001</v>
      </c>
      <c r="S205" s="13">
        <v>0</v>
      </c>
      <c r="T205" s="13">
        <v>0</v>
      </c>
      <c r="U205" s="13">
        <v>0</v>
      </c>
      <c r="V205" s="17">
        <f t="shared" si="27"/>
        <v>0</v>
      </c>
      <c r="W205" s="13">
        <v>1</v>
      </c>
      <c r="X205" s="13">
        <v>0</v>
      </c>
      <c r="Y205" s="13">
        <v>0</v>
      </c>
      <c r="Z205" s="17">
        <v>0.16954430000000001</v>
      </c>
      <c r="AA205" s="16">
        <f>(K205+R205+V205-W205-X205-Y205-Z205)/G205</f>
        <v>1.142737975</v>
      </c>
      <c r="AB205" s="13">
        <f t="shared" si="30"/>
        <v>0</v>
      </c>
      <c r="AC205" s="13">
        <f>IF(((G205-K205-R205-V205+W205+X205+Y205+Z205)/Q205)&gt;0,ROUNDUP(((G205-K205-R205-V205+W205+X205+Y205+Z205)/Q205),0),0)</f>
        <v>0</v>
      </c>
      <c r="AD205" s="13">
        <f>IF(((1+G205-K205-R205-V205+W205+X205+Y205+Z205)/Q205)&gt;0,ROUNDUP(((1+G205-K205-R205-V205+W205+X205+Y205+Z205)/Q205),0),0)</f>
        <v>0</v>
      </c>
      <c r="AE205" s="16">
        <f>1/G205</f>
        <v>8.3333333333333329E-2</v>
      </c>
      <c r="AF205" s="16">
        <f>P205/(K205+P205)</f>
        <v>0.26666666666666666</v>
      </c>
      <c r="AG205" s="13">
        <v>0</v>
      </c>
      <c r="AH205" s="13">
        <v>0</v>
      </c>
      <c r="AI205" s="13">
        <v>0</v>
      </c>
      <c r="AJ205" s="13">
        <v>0</v>
      </c>
      <c r="AK205" s="13">
        <v>4</v>
      </c>
      <c r="AL205" s="13">
        <f t="shared" si="28"/>
        <v>4</v>
      </c>
      <c r="AM205" s="13">
        <v>0</v>
      </c>
      <c r="AN205" s="13">
        <v>0</v>
      </c>
      <c r="AO205" s="13">
        <v>0</v>
      </c>
      <c r="AP205" s="13">
        <v>0</v>
      </c>
      <c r="AQ205" s="13">
        <f t="shared" si="29"/>
        <v>0</v>
      </c>
      <c r="AR205" s="13" t="s">
        <v>59</v>
      </c>
      <c r="AS205" s="13" t="s">
        <v>68</v>
      </c>
      <c r="AT205" s="13" t="s">
        <v>61</v>
      </c>
      <c r="AU205" s="13">
        <v>7</v>
      </c>
      <c r="AV205" s="13">
        <v>0.79</v>
      </c>
      <c r="AW205" s="13">
        <v>0.8</v>
      </c>
      <c r="AX205" s="13">
        <v>0.9</v>
      </c>
      <c r="AY205" s="16">
        <v>0.93330000000000002</v>
      </c>
      <c r="AZ205" s="16">
        <v>1</v>
      </c>
      <c r="BA205" s="16">
        <v>0.84519999999999995</v>
      </c>
      <c r="BB205" s="13" t="s">
        <v>192</v>
      </c>
      <c r="BC205" s="13" t="s">
        <v>63</v>
      </c>
    </row>
    <row r="206" spans="1:55" x14ac:dyDescent="0.25">
      <c r="A206" s="13" t="s">
        <v>64</v>
      </c>
      <c r="B206" s="13" t="s">
        <v>197</v>
      </c>
      <c r="C206" s="14" t="s">
        <v>56</v>
      </c>
      <c r="D206" s="15">
        <v>9</v>
      </c>
      <c r="E206" s="15" t="s">
        <v>503</v>
      </c>
      <c r="F206" s="13" t="s">
        <v>504</v>
      </c>
      <c r="G206" s="13">
        <v>35</v>
      </c>
      <c r="H206" s="13">
        <v>32</v>
      </c>
      <c r="I206" s="13">
        <v>0</v>
      </c>
      <c r="J206" s="13">
        <v>0</v>
      </c>
      <c r="K206" s="13">
        <f t="shared" si="24"/>
        <v>32</v>
      </c>
      <c r="L206" s="16">
        <f>K206/G206</f>
        <v>0.91428571428571426</v>
      </c>
      <c r="M206" s="14">
        <v>1.56</v>
      </c>
      <c r="N206" s="13">
        <v>6</v>
      </c>
      <c r="O206" s="13">
        <v>0</v>
      </c>
      <c r="P206" s="13">
        <f t="shared" si="25"/>
        <v>6</v>
      </c>
      <c r="Q206" s="16">
        <v>0.91890000000000005</v>
      </c>
      <c r="R206" s="17">
        <f t="shared" si="26"/>
        <v>5.5134000000000007</v>
      </c>
      <c r="S206" s="13">
        <v>3</v>
      </c>
      <c r="T206" s="13">
        <v>1</v>
      </c>
      <c r="U206" s="13">
        <v>0</v>
      </c>
      <c r="V206" s="17">
        <f t="shared" si="27"/>
        <v>3.6756000000000002</v>
      </c>
      <c r="W206" s="13">
        <v>0</v>
      </c>
      <c r="X206" s="13">
        <v>0</v>
      </c>
      <c r="Y206" s="13">
        <v>0</v>
      </c>
      <c r="Z206" s="17">
        <v>1.473954</v>
      </c>
      <c r="AA206" s="16">
        <f>(K206+R206+V206-W206-X206-Y206-Z206)/G206</f>
        <v>1.1347156000000003</v>
      </c>
      <c r="AB206" s="13">
        <f t="shared" si="30"/>
        <v>0</v>
      </c>
      <c r="AC206" s="13">
        <f>IF(((G206-K206-R206-V206+W206+X206+Y206+Z206)/Q206)&gt;0,ROUNDUP(((G206-K206-R206-V206+W206+X206+Y206+Z206)/Q206),0),0)</f>
        <v>0</v>
      </c>
      <c r="AD206" s="13">
        <f>IF(((1+G206-K206-R206-V206+W206+X206+Y206+Z206)/Q206)&gt;0,ROUNDUP(((1+G206-K206-R206-V206+W206+X206+Y206+Z206)/Q206),0),0)</f>
        <v>0</v>
      </c>
      <c r="AE206" s="16">
        <f>1/G206</f>
        <v>2.8571428571428571E-2</v>
      </c>
      <c r="AF206" s="16">
        <f>P206/(K206+P206)</f>
        <v>0.15789473684210525</v>
      </c>
      <c r="AG206" s="13">
        <v>0</v>
      </c>
      <c r="AH206" s="13">
        <v>0</v>
      </c>
      <c r="AI206" s="13">
        <v>0</v>
      </c>
      <c r="AJ206" s="13">
        <v>0</v>
      </c>
      <c r="AK206" s="13">
        <v>0</v>
      </c>
      <c r="AL206" s="13">
        <f t="shared" si="28"/>
        <v>0</v>
      </c>
      <c r="AM206" s="13">
        <v>3</v>
      </c>
      <c r="AN206" s="13">
        <v>0</v>
      </c>
      <c r="AO206" s="13">
        <v>2</v>
      </c>
      <c r="AP206" s="13">
        <v>1</v>
      </c>
      <c r="AQ206" s="13">
        <f t="shared" si="29"/>
        <v>6</v>
      </c>
      <c r="AR206" s="13" t="s">
        <v>59</v>
      </c>
      <c r="AS206" s="13" t="s">
        <v>68</v>
      </c>
      <c r="AT206" s="13" t="s">
        <v>61</v>
      </c>
      <c r="AU206" s="13">
        <v>2</v>
      </c>
      <c r="AV206" s="13">
        <v>1.66</v>
      </c>
      <c r="AW206" s="13">
        <v>1.52</v>
      </c>
      <c r="AX206" s="13">
        <v>1.73</v>
      </c>
      <c r="AY206" s="16">
        <v>1</v>
      </c>
      <c r="AZ206" s="16">
        <v>0.89290000000000003</v>
      </c>
      <c r="BA206" s="16">
        <v>0.81059999999999999</v>
      </c>
      <c r="BB206" s="13" t="s">
        <v>62</v>
      </c>
      <c r="BC206" s="13" t="s">
        <v>63</v>
      </c>
    </row>
    <row r="207" spans="1:55" x14ac:dyDescent="0.25">
      <c r="A207" s="13" t="s">
        <v>80</v>
      </c>
      <c r="B207" s="13" t="s">
        <v>86</v>
      </c>
      <c r="C207" s="14" t="s">
        <v>56</v>
      </c>
      <c r="D207" s="15">
        <v>11</v>
      </c>
      <c r="E207" s="15" t="s">
        <v>505</v>
      </c>
      <c r="F207" s="13" t="s">
        <v>506</v>
      </c>
      <c r="G207" s="13">
        <v>58</v>
      </c>
      <c r="H207" s="13">
        <v>53</v>
      </c>
      <c r="I207" s="13">
        <v>2</v>
      </c>
      <c r="J207" s="13">
        <v>2</v>
      </c>
      <c r="K207" s="13">
        <f t="shared" si="24"/>
        <v>49</v>
      </c>
      <c r="L207" s="16">
        <f>K207/G207</f>
        <v>0.84482758620689657</v>
      </c>
      <c r="M207" s="14">
        <v>1.73</v>
      </c>
      <c r="N207" s="13">
        <v>13</v>
      </c>
      <c r="O207" s="13">
        <v>0</v>
      </c>
      <c r="P207" s="13">
        <f t="shared" si="25"/>
        <v>13</v>
      </c>
      <c r="Q207" s="16">
        <v>0.92059999999999997</v>
      </c>
      <c r="R207" s="17">
        <f t="shared" si="26"/>
        <v>11.9678</v>
      </c>
      <c r="S207" s="13">
        <v>0</v>
      </c>
      <c r="T207" s="13">
        <v>0</v>
      </c>
      <c r="U207" s="13">
        <v>1</v>
      </c>
      <c r="V207" s="17">
        <f t="shared" si="27"/>
        <v>1</v>
      </c>
      <c r="W207" s="13">
        <v>0</v>
      </c>
      <c r="X207" s="13">
        <v>0</v>
      </c>
      <c r="Y207" s="13">
        <v>0</v>
      </c>
      <c r="Z207" s="17">
        <v>5.7738522000000003</v>
      </c>
      <c r="AA207" s="16">
        <f>(K207+R207+V207-W207-X207-Y207-Z207)/G207</f>
        <v>0.96886116896551722</v>
      </c>
      <c r="AB207" s="13">
        <f t="shared" si="30"/>
        <v>0</v>
      </c>
      <c r="AC207" s="13">
        <f>IF(((G207-K207-R207-V207+W207+X207+Y207+Z207)/Q207)&gt;0,ROUNDUP(((G207-K207-R207-V207+W207+X207+Y207+Z207)/Q207),0),0)</f>
        <v>2</v>
      </c>
      <c r="AD207" s="13">
        <f>IF(((1+G207-K207-R207-V207+W207+X207+Y207+Z207)/Q207)&gt;0,ROUNDUP(((1+G207-K207-R207-V207+W207+X207+Y207+Z207)/Q207),0),0)</f>
        <v>4</v>
      </c>
      <c r="AE207" s="16">
        <f>1/G207</f>
        <v>1.7241379310344827E-2</v>
      </c>
      <c r="AF207" s="16">
        <f>P207/(K207+P207)</f>
        <v>0.20967741935483872</v>
      </c>
      <c r="AG207" s="13">
        <v>0</v>
      </c>
      <c r="AH207" s="13">
        <v>0</v>
      </c>
      <c r="AI207" s="13">
        <v>0</v>
      </c>
      <c r="AJ207" s="13">
        <v>0</v>
      </c>
      <c r="AK207" s="13">
        <v>0</v>
      </c>
      <c r="AL207" s="13">
        <f t="shared" si="28"/>
        <v>0</v>
      </c>
      <c r="AM207" s="13">
        <v>12</v>
      </c>
      <c r="AN207" s="13">
        <v>1</v>
      </c>
      <c r="AO207" s="13">
        <v>0</v>
      </c>
      <c r="AP207" s="13">
        <v>0</v>
      </c>
      <c r="AQ207" s="13">
        <f t="shared" si="29"/>
        <v>13</v>
      </c>
      <c r="AR207" s="13" t="s">
        <v>59</v>
      </c>
      <c r="AS207" s="13" t="s">
        <v>89</v>
      </c>
      <c r="AT207" s="13" t="s">
        <v>61</v>
      </c>
      <c r="AU207" s="13">
        <v>2</v>
      </c>
      <c r="AV207" s="13">
        <v>2.41</v>
      </c>
      <c r="AW207" s="13">
        <v>1.63</v>
      </c>
      <c r="AX207" s="13">
        <v>1.73</v>
      </c>
      <c r="AY207" s="16">
        <v>0.88890000000000002</v>
      </c>
      <c r="AZ207" s="16">
        <v>0.92589999999999995</v>
      </c>
      <c r="BA207" s="16">
        <v>0.81059999999999999</v>
      </c>
      <c r="BB207" s="13" t="s">
        <v>62</v>
      </c>
      <c r="BC207" s="13" t="s">
        <v>63</v>
      </c>
    </row>
    <row r="208" spans="1:55" x14ac:dyDescent="0.25">
      <c r="A208" s="13" t="s">
        <v>54</v>
      </c>
      <c r="B208" s="13" t="s">
        <v>154</v>
      </c>
      <c r="C208" s="14" t="s">
        <v>56</v>
      </c>
      <c r="D208" s="15">
        <v>8</v>
      </c>
      <c r="E208" s="15" t="s">
        <v>507</v>
      </c>
      <c r="F208" s="13" t="s">
        <v>508</v>
      </c>
      <c r="G208" s="13">
        <v>26</v>
      </c>
      <c r="H208" s="13">
        <v>23</v>
      </c>
      <c r="I208" s="13">
        <v>0</v>
      </c>
      <c r="J208" s="13">
        <v>0</v>
      </c>
      <c r="K208" s="13">
        <f t="shared" si="24"/>
        <v>23</v>
      </c>
      <c r="L208" s="16">
        <f>K208/G208</f>
        <v>0.88461538461538458</v>
      </c>
      <c r="M208" s="14">
        <v>1.67</v>
      </c>
      <c r="N208" s="13">
        <v>6</v>
      </c>
      <c r="O208" s="13">
        <v>0</v>
      </c>
      <c r="P208" s="13">
        <f t="shared" si="25"/>
        <v>6</v>
      </c>
      <c r="Q208" s="16">
        <v>0.6905</v>
      </c>
      <c r="R208" s="17">
        <f t="shared" si="26"/>
        <v>4.1429999999999998</v>
      </c>
      <c r="S208" s="13">
        <v>1</v>
      </c>
      <c r="T208" s="13">
        <v>0</v>
      </c>
      <c r="U208" s="13">
        <v>0</v>
      </c>
      <c r="V208" s="17">
        <f t="shared" si="27"/>
        <v>0.6905</v>
      </c>
      <c r="W208" s="13">
        <v>4</v>
      </c>
      <c r="X208" s="13">
        <v>0</v>
      </c>
      <c r="Y208" s="13">
        <v>0</v>
      </c>
      <c r="Z208" s="17">
        <v>2.0209853</v>
      </c>
      <c r="AA208" s="16">
        <f>(K208+R208+V208-W208-X208-Y208-Z208)/G208</f>
        <v>0.83894287307692317</v>
      </c>
      <c r="AB208" s="13">
        <f t="shared" si="30"/>
        <v>0</v>
      </c>
      <c r="AC208" s="13">
        <f>IF(((G208-K208-R208-V208+W208+X208+Y208+Z208)/Q208)&gt;0,ROUNDUP(((G208-K208-R208-V208+W208+X208+Y208+Z208)/Q208),0),0)</f>
        <v>7</v>
      </c>
      <c r="AD208" s="13">
        <f>IF(((1+G208-K208-R208-V208+W208+X208+Y208+Z208)/Q208)&gt;0,ROUNDUP(((1+G208-K208-R208-V208+W208+X208+Y208+Z208)/Q208),0),0)</f>
        <v>8</v>
      </c>
      <c r="AE208" s="16">
        <f>1/G208</f>
        <v>3.8461538461538464E-2</v>
      </c>
      <c r="AF208" s="16">
        <f>P208/(K208+P208)</f>
        <v>0.20689655172413793</v>
      </c>
      <c r="AG208" s="13">
        <v>0</v>
      </c>
      <c r="AH208" s="13">
        <v>5</v>
      </c>
      <c r="AI208" s="13">
        <v>0</v>
      </c>
      <c r="AJ208" s="13">
        <v>0</v>
      </c>
      <c r="AK208" s="13">
        <v>1</v>
      </c>
      <c r="AL208" s="13">
        <f t="shared" si="28"/>
        <v>6</v>
      </c>
      <c r="AM208" s="13">
        <v>0</v>
      </c>
      <c r="AN208" s="13">
        <v>0</v>
      </c>
      <c r="AO208" s="13">
        <v>0</v>
      </c>
      <c r="AP208" s="13">
        <v>0</v>
      </c>
      <c r="AQ208" s="13">
        <f t="shared" si="29"/>
        <v>0</v>
      </c>
      <c r="AR208" s="13" t="s">
        <v>59</v>
      </c>
      <c r="AS208" s="13" t="s">
        <v>60</v>
      </c>
      <c r="AT208" s="13" t="s">
        <v>61</v>
      </c>
      <c r="AU208" s="13">
        <v>2</v>
      </c>
      <c r="AV208" s="13">
        <v>1.68</v>
      </c>
      <c r="AW208" s="13">
        <v>1.67</v>
      </c>
      <c r="AX208" s="13">
        <v>1.58</v>
      </c>
      <c r="AY208" s="16">
        <v>0.73680000000000001</v>
      </c>
      <c r="AZ208" s="16">
        <v>0.6522</v>
      </c>
      <c r="BA208" s="16">
        <v>0.67549999999999999</v>
      </c>
      <c r="BB208" s="13" t="s">
        <v>509</v>
      </c>
      <c r="BC208" s="13" t="s">
        <v>63</v>
      </c>
    </row>
    <row r="209" spans="1:55" x14ac:dyDescent="0.25">
      <c r="A209" s="13" t="s">
        <v>54</v>
      </c>
      <c r="B209" s="13" t="s">
        <v>154</v>
      </c>
      <c r="C209" s="14" t="s">
        <v>91</v>
      </c>
      <c r="D209" s="15">
        <v>6</v>
      </c>
      <c r="E209" s="15" t="s">
        <v>510</v>
      </c>
      <c r="F209" s="13" t="s">
        <v>511</v>
      </c>
      <c r="G209" s="13">
        <v>14</v>
      </c>
      <c r="H209" s="13">
        <v>9</v>
      </c>
      <c r="I209" s="13">
        <v>0</v>
      </c>
      <c r="J209" s="13">
        <v>0</v>
      </c>
      <c r="K209" s="13">
        <f t="shared" si="24"/>
        <v>9</v>
      </c>
      <c r="L209" s="16">
        <f>K209/G209</f>
        <v>0.6428571428571429</v>
      </c>
      <c r="M209" s="14">
        <v>0.89</v>
      </c>
      <c r="N209" s="13">
        <v>4</v>
      </c>
      <c r="O209" s="13">
        <v>0</v>
      </c>
      <c r="P209" s="13">
        <f t="shared" si="25"/>
        <v>4</v>
      </c>
      <c r="Q209" s="16">
        <v>0.91300000000000003</v>
      </c>
      <c r="R209" s="17">
        <f t="shared" si="26"/>
        <v>3.6520000000000001</v>
      </c>
      <c r="S209" s="13">
        <v>0</v>
      </c>
      <c r="T209" s="13">
        <v>0</v>
      </c>
      <c r="U209" s="13">
        <v>0</v>
      </c>
      <c r="V209" s="17">
        <f t="shared" si="27"/>
        <v>0</v>
      </c>
      <c r="W209" s="13">
        <v>0</v>
      </c>
      <c r="X209" s="13">
        <v>0</v>
      </c>
      <c r="Y209" s="13">
        <v>0</v>
      </c>
      <c r="Z209" s="17">
        <v>0.29082609999999998</v>
      </c>
      <c r="AA209" s="16">
        <f>(K209+R209+V209-W209-X209-Y209-Z209)/G209</f>
        <v>0.88294099285714289</v>
      </c>
      <c r="AB209" s="13">
        <f t="shared" si="30"/>
        <v>0</v>
      </c>
      <c r="AC209" s="13">
        <f>IF(((G209-K209-R209-V209+W209+X209+Y209+Z209)/Q209)&gt;0,ROUNDUP(((G209-K209-R209-V209+W209+X209+Y209+Z209)/Q209),0),0)</f>
        <v>2</v>
      </c>
      <c r="AD209" s="13">
        <f>IF(((1+G209-K209-R209-V209+W209+X209+Y209+Z209)/Q209)&gt;0,ROUNDUP(((1+G209-K209-R209-V209+W209+X209+Y209+Z209)/Q209),0),0)</f>
        <v>3</v>
      </c>
      <c r="AE209" s="16">
        <f>1/G209</f>
        <v>7.1428571428571425E-2</v>
      </c>
      <c r="AF209" s="16">
        <f>P209/(K209+P209)</f>
        <v>0.30769230769230771</v>
      </c>
      <c r="AG209" s="13">
        <v>0</v>
      </c>
      <c r="AH209" s="13">
        <v>2</v>
      </c>
      <c r="AI209" s="13">
        <v>0</v>
      </c>
      <c r="AJ209" s="13">
        <v>0</v>
      </c>
      <c r="AK209" s="13">
        <v>1</v>
      </c>
      <c r="AL209" s="13">
        <f t="shared" si="28"/>
        <v>3</v>
      </c>
      <c r="AM209" s="13">
        <v>0</v>
      </c>
      <c r="AN209" s="13">
        <v>0</v>
      </c>
      <c r="AO209" s="13">
        <v>0</v>
      </c>
      <c r="AP209" s="13">
        <v>1</v>
      </c>
      <c r="AQ209" s="13">
        <f t="shared" si="29"/>
        <v>1</v>
      </c>
      <c r="AR209" s="13" t="s">
        <v>59</v>
      </c>
      <c r="AS209" s="13" t="s">
        <v>60</v>
      </c>
      <c r="AT209" s="13" t="s">
        <v>61</v>
      </c>
      <c r="AU209" s="13">
        <v>7</v>
      </c>
      <c r="AV209" s="13">
        <v>1.1000000000000001</v>
      </c>
      <c r="AW209" s="13">
        <v>0.56000000000000005</v>
      </c>
      <c r="AX209" s="13">
        <v>0.82</v>
      </c>
      <c r="AY209" s="16">
        <v>0.86670000000000003</v>
      </c>
      <c r="AZ209" s="16">
        <v>1</v>
      </c>
      <c r="BA209" s="16">
        <v>0.85440000000000005</v>
      </c>
      <c r="BB209" s="13" t="s">
        <v>102</v>
      </c>
      <c r="BC209" s="13" t="s">
        <v>63</v>
      </c>
    </row>
    <row r="210" spans="1:55" x14ac:dyDescent="0.25">
      <c r="A210" s="13" t="s">
        <v>54</v>
      </c>
      <c r="B210" s="13" t="s">
        <v>127</v>
      </c>
      <c r="C210" s="14" t="s">
        <v>91</v>
      </c>
      <c r="D210" s="15">
        <v>6</v>
      </c>
      <c r="E210" s="15" t="s">
        <v>512</v>
      </c>
      <c r="F210" s="13" t="s">
        <v>513</v>
      </c>
      <c r="G210" s="13">
        <v>14</v>
      </c>
      <c r="H210" s="13">
        <v>9</v>
      </c>
      <c r="I210" s="13">
        <v>0</v>
      </c>
      <c r="J210" s="13">
        <v>0</v>
      </c>
      <c r="K210" s="13">
        <f t="shared" si="24"/>
        <v>9</v>
      </c>
      <c r="L210" s="16">
        <f>K210/G210</f>
        <v>0.6428571428571429</v>
      </c>
      <c r="M210" s="14">
        <v>1.17</v>
      </c>
      <c r="N210" s="13">
        <v>4</v>
      </c>
      <c r="O210" s="13">
        <v>0</v>
      </c>
      <c r="P210" s="13">
        <f t="shared" si="25"/>
        <v>4</v>
      </c>
      <c r="Q210" s="16">
        <v>0.80649999999999999</v>
      </c>
      <c r="R210" s="17">
        <f t="shared" si="26"/>
        <v>3.226</v>
      </c>
      <c r="S210" s="13">
        <v>0</v>
      </c>
      <c r="T210" s="13">
        <v>0</v>
      </c>
      <c r="U210" s="13">
        <v>0</v>
      </c>
      <c r="V210" s="17">
        <f t="shared" si="27"/>
        <v>0</v>
      </c>
      <c r="W210" s="13">
        <v>2</v>
      </c>
      <c r="X210" s="13">
        <v>0</v>
      </c>
      <c r="Y210" s="13">
        <v>0</v>
      </c>
      <c r="Z210" s="17">
        <v>0.30114629999999998</v>
      </c>
      <c r="AA210" s="16">
        <f>(K210+R210+V210-W210-X210-Y210-Z210)/G210</f>
        <v>0.70891812142857147</v>
      </c>
      <c r="AB210" s="13">
        <f t="shared" si="30"/>
        <v>2</v>
      </c>
      <c r="AC210" s="13">
        <f>IF(((G210-K210-R210-V210+W210+X210+Y210+Z210)/Q210)&gt;0,ROUNDUP(((G210-K210-R210-V210+W210+X210+Y210+Z210)/Q210),0),0)</f>
        <v>6</v>
      </c>
      <c r="AD210" s="13">
        <f>IF(((1+G210-K210-R210-V210+W210+X210+Y210+Z210)/Q210)&gt;0,ROUNDUP(((1+G210-K210-R210-V210+W210+X210+Y210+Z210)/Q210),0),0)</f>
        <v>7</v>
      </c>
      <c r="AE210" s="16">
        <f>1/G210</f>
        <v>7.1428571428571425E-2</v>
      </c>
      <c r="AF210" s="16">
        <f>P210/(K210+P210)</f>
        <v>0.30769230769230771</v>
      </c>
      <c r="AG210" s="13">
        <v>0</v>
      </c>
      <c r="AH210" s="13">
        <v>2</v>
      </c>
      <c r="AI210" s="13">
        <v>0</v>
      </c>
      <c r="AJ210" s="13">
        <v>0</v>
      </c>
      <c r="AK210" s="13">
        <v>2</v>
      </c>
      <c r="AL210" s="13">
        <f t="shared" si="28"/>
        <v>4</v>
      </c>
      <c r="AM210" s="13">
        <v>0</v>
      </c>
      <c r="AN210" s="13">
        <v>0</v>
      </c>
      <c r="AO210" s="13">
        <v>0</v>
      </c>
      <c r="AP210" s="13">
        <v>0</v>
      </c>
      <c r="AQ210" s="13">
        <f t="shared" si="29"/>
        <v>0</v>
      </c>
      <c r="AR210" s="13" t="s">
        <v>59</v>
      </c>
      <c r="AS210" s="13" t="s">
        <v>89</v>
      </c>
      <c r="AT210" s="13" t="s">
        <v>61</v>
      </c>
      <c r="AU210" s="13">
        <v>7</v>
      </c>
      <c r="AV210" s="13">
        <v>1.24</v>
      </c>
      <c r="AW210" s="13">
        <v>0.52</v>
      </c>
      <c r="AX210" s="13">
        <v>0.82</v>
      </c>
      <c r="AY210" s="16">
        <v>0.78569999999999995</v>
      </c>
      <c r="AZ210" s="16">
        <v>0.9153</v>
      </c>
      <c r="BA210" s="16">
        <v>0.85440000000000005</v>
      </c>
      <c r="BB210" s="13" t="s">
        <v>102</v>
      </c>
      <c r="BC210" s="13" t="s">
        <v>63</v>
      </c>
    </row>
    <row r="211" spans="1:55" x14ac:dyDescent="0.25">
      <c r="A211" s="13" t="s">
        <v>64</v>
      </c>
      <c r="B211" s="13" t="s">
        <v>302</v>
      </c>
      <c r="C211" s="14" t="s">
        <v>75</v>
      </c>
      <c r="D211" s="15">
        <v>9</v>
      </c>
      <c r="E211" s="15" t="s">
        <v>514</v>
      </c>
      <c r="F211" s="13" t="s">
        <v>515</v>
      </c>
      <c r="G211" s="13">
        <v>58</v>
      </c>
      <c r="H211" s="13">
        <v>38</v>
      </c>
      <c r="I211" s="13">
        <v>0</v>
      </c>
      <c r="J211" s="13">
        <v>0</v>
      </c>
      <c r="K211" s="13">
        <f t="shared" si="24"/>
        <v>38</v>
      </c>
      <c r="L211" s="16">
        <f>K211/G211</f>
        <v>0.65517241379310343</v>
      </c>
      <c r="M211" s="14">
        <v>2.76</v>
      </c>
      <c r="N211" s="13">
        <v>10</v>
      </c>
      <c r="O211" s="13">
        <v>0</v>
      </c>
      <c r="P211" s="13">
        <f t="shared" si="25"/>
        <v>10</v>
      </c>
      <c r="Q211" s="16">
        <v>0.78080000000000005</v>
      </c>
      <c r="R211" s="17">
        <f t="shared" si="26"/>
        <v>7.8080000000000007</v>
      </c>
      <c r="S211" s="13">
        <v>3</v>
      </c>
      <c r="T211" s="13">
        <v>1</v>
      </c>
      <c r="U211" s="13">
        <v>0</v>
      </c>
      <c r="V211" s="17">
        <f t="shared" si="27"/>
        <v>3.1232000000000002</v>
      </c>
      <c r="W211" s="13">
        <v>1</v>
      </c>
      <c r="X211" s="13">
        <v>0</v>
      </c>
      <c r="Y211" s="13">
        <v>0</v>
      </c>
      <c r="Z211" s="17">
        <v>4.1841312000000004</v>
      </c>
      <c r="AA211" s="16">
        <f>(K211+R211+V211-W211-X211-Y211-Z211)/G211</f>
        <v>0.75425980689655159</v>
      </c>
      <c r="AB211" s="13">
        <f t="shared" si="30"/>
        <v>4</v>
      </c>
      <c r="AC211" s="13">
        <f>IF(((G211-K211-R211-V211+W211+X211+Y211+Z211)/Q211)&gt;0,ROUNDUP(((G211-K211-R211-V211+W211+X211+Y211+Z211)/Q211),0),0)</f>
        <v>19</v>
      </c>
      <c r="AD211" s="13">
        <f>IF(((1+G211-K211-R211-V211+W211+X211+Y211+Z211)/Q211)&gt;0,ROUNDUP(((1+G211-K211-R211-V211+W211+X211+Y211+Z211)/Q211),0),0)</f>
        <v>20</v>
      </c>
      <c r="AE211" s="16">
        <f>1/G211</f>
        <v>1.7241379310344827E-2</v>
      </c>
      <c r="AF211" s="16">
        <f>P211/(K211+P211)</f>
        <v>0.20833333333333334</v>
      </c>
      <c r="AG211" s="13">
        <v>0</v>
      </c>
      <c r="AH211" s="13">
        <v>0</v>
      </c>
      <c r="AI211" s="13">
        <v>1</v>
      </c>
      <c r="AJ211" s="13">
        <v>0</v>
      </c>
      <c r="AK211" s="13">
        <v>1</v>
      </c>
      <c r="AL211" s="13">
        <f t="shared" si="28"/>
        <v>2</v>
      </c>
      <c r="AM211" s="13">
        <v>4</v>
      </c>
      <c r="AN211" s="13">
        <v>4</v>
      </c>
      <c r="AO211" s="13">
        <v>0</v>
      </c>
      <c r="AP211" s="13">
        <v>0</v>
      </c>
      <c r="AQ211" s="13">
        <f t="shared" si="29"/>
        <v>8</v>
      </c>
      <c r="AR211" s="13" t="s">
        <v>59</v>
      </c>
      <c r="AS211" s="13" t="s">
        <v>68</v>
      </c>
      <c r="AT211" s="13" t="s">
        <v>61</v>
      </c>
      <c r="AU211" s="13">
        <v>3</v>
      </c>
      <c r="AV211" s="13">
        <v>3.56</v>
      </c>
      <c r="AW211" s="13">
        <v>2.54</v>
      </c>
      <c r="AX211" s="13">
        <v>1.99</v>
      </c>
      <c r="AY211" s="16">
        <v>0.70589999999999997</v>
      </c>
      <c r="AZ211" s="16">
        <v>0.80359999999999998</v>
      </c>
      <c r="BA211" s="16">
        <v>0.74929999999999997</v>
      </c>
      <c r="BB211" s="13" t="s">
        <v>90</v>
      </c>
      <c r="BC211" s="13" t="s">
        <v>63</v>
      </c>
    </row>
    <row r="212" spans="1:55" x14ac:dyDescent="0.25">
      <c r="A212" s="13" t="s">
        <v>64</v>
      </c>
      <c r="B212" s="13" t="s">
        <v>97</v>
      </c>
      <c r="C212" s="14" t="s">
        <v>56</v>
      </c>
      <c r="D212" s="15">
        <v>12</v>
      </c>
      <c r="E212" s="15" t="s">
        <v>516</v>
      </c>
      <c r="F212" s="13" t="s">
        <v>517</v>
      </c>
      <c r="G212" s="13">
        <v>173</v>
      </c>
      <c r="H212" s="13">
        <v>149</v>
      </c>
      <c r="I212" s="13">
        <v>1</v>
      </c>
      <c r="J212" s="13">
        <v>0</v>
      </c>
      <c r="K212" s="13">
        <f t="shared" si="24"/>
        <v>148</v>
      </c>
      <c r="L212" s="16">
        <f>K212/G212</f>
        <v>0.8554913294797688</v>
      </c>
      <c r="M212" s="14">
        <v>1.59</v>
      </c>
      <c r="N212" s="13">
        <v>17</v>
      </c>
      <c r="O212" s="13">
        <v>0</v>
      </c>
      <c r="P212" s="13">
        <f t="shared" si="25"/>
        <v>17</v>
      </c>
      <c r="Q212" s="16">
        <v>0.875</v>
      </c>
      <c r="R212" s="17">
        <f t="shared" si="26"/>
        <v>14.875</v>
      </c>
      <c r="S212" s="13">
        <v>6</v>
      </c>
      <c r="T212" s="13">
        <v>0</v>
      </c>
      <c r="U212" s="13">
        <v>0</v>
      </c>
      <c r="V212" s="17">
        <f t="shared" si="27"/>
        <v>5.25</v>
      </c>
      <c r="W212" s="13">
        <v>2</v>
      </c>
      <c r="X212" s="13">
        <v>1</v>
      </c>
      <c r="Y212" s="13">
        <v>0</v>
      </c>
      <c r="Z212" s="17">
        <v>11.515650600000001</v>
      </c>
      <c r="AA212" s="16">
        <f>(K212+R212+V212-W212-X212-Y212-Z212)/G212</f>
        <v>0.88791531445086691</v>
      </c>
      <c r="AB212" s="13">
        <f t="shared" si="30"/>
        <v>0</v>
      </c>
      <c r="AC212" s="13">
        <f>IF(((G212-K212-R212-V212+W212+X212+Y212+Z212)/Q212)&gt;0,ROUNDUP(((G212-K212-R212-V212+W212+X212+Y212+Z212)/Q212),0),0)</f>
        <v>23</v>
      </c>
      <c r="AD212" s="13">
        <f>IF(((1+G212-K212-R212-V212+W212+X212+Y212+Z212)/Q212)&gt;0,ROUNDUP(((1+G212-K212-R212-V212+W212+X212+Y212+Z212)/Q212),0),0)</f>
        <v>24</v>
      </c>
      <c r="AE212" s="16">
        <f>1/G212</f>
        <v>5.7803468208092483E-3</v>
      </c>
      <c r="AF212" s="16">
        <f>P212/(K212+P212)</f>
        <v>0.10303030303030303</v>
      </c>
      <c r="AG212" s="13">
        <v>0</v>
      </c>
      <c r="AH212" s="13">
        <v>0</v>
      </c>
      <c r="AI212" s="13">
        <v>0</v>
      </c>
      <c r="AJ212" s="13">
        <v>0</v>
      </c>
      <c r="AK212" s="13">
        <v>0</v>
      </c>
      <c r="AL212" s="13">
        <f t="shared" si="28"/>
        <v>0</v>
      </c>
      <c r="AM212" s="13">
        <v>11</v>
      </c>
      <c r="AN212" s="13">
        <v>1</v>
      </c>
      <c r="AO212" s="13">
        <v>3</v>
      </c>
      <c r="AP212" s="13">
        <v>2</v>
      </c>
      <c r="AQ212" s="13">
        <f t="shared" si="29"/>
        <v>17</v>
      </c>
      <c r="AR212" s="13" t="s">
        <v>59</v>
      </c>
      <c r="AS212" s="13" t="s">
        <v>78</v>
      </c>
      <c r="AT212" s="13" t="s">
        <v>61</v>
      </c>
      <c r="AU212" s="13">
        <v>2</v>
      </c>
      <c r="AV212" s="13">
        <v>2.29</v>
      </c>
      <c r="AW212" s="13">
        <v>1.44</v>
      </c>
      <c r="AX212" s="13">
        <v>1.87</v>
      </c>
      <c r="AY212" s="16">
        <v>0.96</v>
      </c>
      <c r="AZ212" s="16">
        <v>0.85929999999999995</v>
      </c>
      <c r="BA212" s="16">
        <v>0.59230000000000005</v>
      </c>
      <c r="BB212" s="13" t="s">
        <v>482</v>
      </c>
      <c r="BC212" s="13" t="s">
        <v>63</v>
      </c>
    </row>
    <row r="213" spans="1:55" x14ac:dyDescent="0.25">
      <c r="A213" s="13" t="s">
        <v>64</v>
      </c>
      <c r="B213" s="13" t="s">
        <v>65</v>
      </c>
      <c r="C213" s="14" t="s">
        <v>91</v>
      </c>
      <c r="D213" s="15">
        <v>7</v>
      </c>
      <c r="E213" s="15" t="s">
        <v>518</v>
      </c>
      <c r="F213" s="13" t="s">
        <v>519</v>
      </c>
      <c r="G213" s="13">
        <v>22</v>
      </c>
      <c r="H213" s="13">
        <v>16</v>
      </c>
      <c r="I213" s="13">
        <v>1</v>
      </c>
      <c r="J213" s="13">
        <v>0</v>
      </c>
      <c r="K213" s="13">
        <f t="shared" si="24"/>
        <v>15</v>
      </c>
      <c r="L213" s="16">
        <f>K213/G213</f>
        <v>0.68181818181818177</v>
      </c>
      <c r="M213" s="14">
        <v>0.6</v>
      </c>
      <c r="N213" s="13">
        <v>4</v>
      </c>
      <c r="O213" s="13">
        <v>0</v>
      </c>
      <c r="P213" s="13">
        <f t="shared" si="25"/>
        <v>4</v>
      </c>
      <c r="Q213" s="16">
        <v>0.90480000000000005</v>
      </c>
      <c r="R213" s="17">
        <f t="shared" si="26"/>
        <v>3.6192000000000002</v>
      </c>
      <c r="S213" s="13">
        <v>0</v>
      </c>
      <c r="T213" s="13">
        <v>0</v>
      </c>
      <c r="U213" s="13">
        <v>1</v>
      </c>
      <c r="V213" s="17">
        <f t="shared" si="27"/>
        <v>1</v>
      </c>
      <c r="W213" s="13">
        <v>1</v>
      </c>
      <c r="X213" s="13">
        <v>0</v>
      </c>
      <c r="Y213" s="13">
        <v>0</v>
      </c>
      <c r="Z213" s="17">
        <v>0.83730990000000005</v>
      </c>
      <c r="AA213" s="16">
        <f>(K213+R213+V213-W213-X213-Y213-Z213)/G213</f>
        <v>0.80826773181818179</v>
      </c>
      <c r="AB213" s="13">
        <f t="shared" si="30"/>
        <v>0</v>
      </c>
      <c r="AC213" s="13">
        <f>IF(((G213-K213-R213-V213+W213+X213+Y213+Z213)/Q213)&gt;0,ROUNDUP(((G213-K213-R213-V213+W213+X213+Y213+Z213)/Q213),0),0)</f>
        <v>5</v>
      </c>
      <c r="AD213" s="13">
        <f>IF(((1+G213-K213-R213-V213+W213+X213+Y213+Z213)/Q213)&gt;0,ROUNDUP(((1+G213-K213-R213-V213+W213+X213+Y213+Z213)/Q213),0),0)</f>
        <v>6</v>
      </c>
      <c r="AE213" s="16">
        <f>1/G213</f>
        <v>4.5454545454545456E-2</v>
      </c>
      <c r="AF213" s="16">
        <f>P213/(K213+P213)</f>
        <v>0.21052631578947367</v>
      </c>
      <c r="AG213" s="13">
        <v>0</v>
      </c>
      <c r="AH213" s="13">
        <v>0</v>
      </c>
      <c r="AI213" s="13">
        <v>0</v>
      </c>
      <c r="AJ213" s="13">
        <v>0</v>
      </c>
      <c r="AK213" s="13">
        <v>3</v>
      </c>
      <c r="AL213" s="13">
        <f t="shared" si="28"/>
        <v>3</v>
      </c>
      <c r="AM213" s="13">
        <v>1</v>
      </c>
      <c r="AN213" s="13">
        <v>0</v>
      </c>
      <c r="AO213" s="13">
        <v>0</v>
      </c>
      <c r="AP213" s="13">
        <v>0</v>
      </c>
      <c r="AQ213" s="13">
        <f t="shared" si="29"/>
        <v>1</v>
      </c>
      <c r="AR213" s="13" t="s">
        <v>59</v>
      </c>
      <c r="AS213" s="13" t="s">
        <v>68</v>
      </c>
      <c r="AT213" s="13" t="s">
        <v>61</v>
      </c>
      <c r="AU213" s="13">
        <v>7</v>
      </c>
      <c r="AV213" s="13">
        <v>0.93</v>
      </c>
      <c r="AW213" s="13">
        <v>0.36</v>
      </c>
      <c r="AX213" s="13">
        <v>0.9</v>
      </c>
      <c r="AY213" s="16">
        <v>0.84209999999999996</v>
      </c>
      <c r="AZ213" s="16">
        <v>0.95650000000000002</v>
      </c>
      <c r="BA213" s="16">
        <v>0.84519999999999995</v>
      </c>
      <c r="BB213" s="13" t="s">
        <v>192</v>
      </c>
      <c r="BC213" s="13" t="s">
        <v>63</v>
      </c>
    </row>
    <row r="214" spans="1:55" x14ac:dyDescent="0.25">
      <c r="A214" s="13" t="s">
        <v>54</v>
      </c>
      <c r="B214" s="13" t="s">
        <v>154</v>
      </c>
      <c r="C214" s="14" t="s">
        <v>91</v>
      </c>
      <c r="D214" s="15">
        <v>7</v>
      </c>
      <c r="E214" s="15" t="s">
        <v>520</v>
      </c>
      <c r="F214" s="13" t="s">
        <v>521</v>
      </c>
      <c r="G214" s="13">
        <v>26</v>
      </c>
      <c r="H214" s="13">
        <v>22</v>
      </c>
      <c r="I214" s="13">
        <v>0</v>
      </c>
      <c r="J214" s="13">
        <v>0</v>
      </c>
      <c r="K214" s="13">
        <f t="shared" si="24"/>
        <v>22</v>
      </c>
      <c r="L214" s="16">
        <f>K214/G214</f>
        <v>0.84615384615384615</v>
      </c>
      <c r="M214" s="14">
        <v>0.97</v>
      </c>
      <c r="N214" s="13">
        <v>8</v>
      </c>
      <c r="O214" s="13">
        <v>0</v>
      </c>
      <c r="P214" s="13">
        <f t="shared" si="25"/>
        <v>8</v>
      </c>
      <c r="Q214" s="16">
        <v>0.84089999999999998</v>
      </c>
      <c r="R214" s="17">
        <f t="shared" si="26"/>
        <v>6.7271999999999998</v>
      </c>
      <c r="S214" s="13">
        <v>0</v>
      </c>
      <c r="T214" s="13">
        <v>0</v>
      </c>
      <c r="U214" s="13">
        <v>0</v>
      </c>
      <c r="V214" s="17">
        <f t="shared" si="27"/>
        <v>0</v>
      </c>
      <c r="W214" s="13">
        <v>1</v>
      </c>
      <c r="X214" s="13">
        <v>0</v>
      </c>
      <c r="Y214" s="13">
        <v>0</v>
      </c>
      <c r="Z214" s="17">
        <v>1.0029972</v>
      </c>
      <c r="AA214" s="16">
        <f>(K214+R214+V214-W214-X214-Y214-Z214)/G214</f>
        <v>1.027853953846154</v>
      </c>
      <c r="AB214" s="13">
        <f t="shared" si="30"/>
        <v>0</v>
      </c>
      <c r="AC214" s="13">
        <f>IF(((G214-K214-R214-V214+W214+X214+Y214+Z214)/Q214)&gt;0,ROUNDUP(((G214-K214-R214-V214+W214+X214+Y214+Z214)/Q214),0),0)</f>
        <v>0</v>
      </c>
      <c r="AD214" s="13">
        <f>IF(((1+G214-K214-R214-V214+W214+X214+Y214+Z214)/Q214)&gt;0,ROUNDUP(((1+G214-K214-R214-V214+W214+X214+Y214+Z214)/Q214),0),0)</f>
        <v>1</v>
      </c>
      <c r="AE214" s="16">
        <f>1/G214</f>
        <v>3.8461538461538464E-2</v>
      </c>
      <c r="AF214" s="16">
        <f>P214/(K214+P214)</f>
        <v>0.26666666666666666</v>
      </c>
      <c r="AG214" s="13">
        <v>0</v>
      </c>
      <c r="AH214" s="13">
        <v>5</v>
      </c>
      <c r="AI214" s="13">
        <v>0</v>
      </c>
      <c r="AJ214" s="13">
        <v>0</v>
      </c>
      <c r="AK214" s="13">
        <v>0</v>
      </c>
      <c r="AL214" s="13">
        <f t="shared" si="28"/>
        <v>5</v>
      </c>
      <c r="AM214" s="13">
        <v>3</v>
      </c>
      <c r="AN214" s="13">
        <v>0</v>
      </c>
      <c r="AO214" s="13">
        <v>0</v>
      </c>
      <c r="AP214" s="13">
        <v>0</v>
      </c>
      <c r="AQ214" s="13">
        <f t="shared" si="29"/>
        <v>3</v>
      </c>
      <c r="AR214" s="13" t="s">
        <v>59</v>
      </c>
      <c r="AS214" s="13" t="s">
        <v>60</v>
      </c>
      <c r="AT214" s="13" t="s">
        <v>61</v>
      </c>
      <c r="AU214" s="13">
        <v>7</v>
      </c>
      <c r="AV214" s="13">
        <v>1.1299999999999999</v>
      </c>
      <c r="AW214" s="13">
        <v>0.81</v>
      </c>
      <c r="AX214" s="13">
        <v>0.9</v>
      </c>
      <c r="AY214" s="16">
        <v>0.83609999999999995</v>
      </c>
      <c r="AZ214" s="16">
        <v>0.88890000000000002</v>
      </c>
      <c r="BA214" s="16">
        <v>0.84519999999999995</v>
      </c>
      <c r="BB214" s="13" t="s">
        <v>192</v>
      </c>
      <c r="BC214" s="13" t="s">
        <v>63</v>
      </c>
    </row>
    <row r="215" spans="1:55" x14ac:dyDescent="0.25">
      <c r="A215" s="13" t="s">
        <v>64</v>
      </c>
      <c r="B215" s="13" t="s">
        <v>97</v>
      </c>
      <c r="C215" s="14" t="s">
        <v>91</v>
      </c>
      <c r="D215" s="15">
        <v>5</v>
      </c>
      <c r="E215" s="15" t="s">
        <v>522</v>
      </c>
      <c r="F215" s="13" t="s">
        <v>523</v>
      </c>
      <c r="G215" s="13">
        <v>14</v>
      </c>
      <c r="H215" s="13">
        <v>10</v>
      </c>
      <c r="I215" s="13">
        <v>0</v>
      </c>
      <c r="J215" s="13">
        <v>0</v>
      </c>
      <c r="K215" s="13">
        <f t="shared" si="24"/>
        <v>10</v>
      </c>
      <c r="L215" s="16">
        <f>K215/G215</f>
        <v>0.7142857142857143</v>
      </c>
      <c r="M215" s="14">
        <v>0.66</v>
      </c>
      <c r="N215" s="13">
        <v>3</v>
      </c>
      <c r="O215" s="13">
        <v>0</v>
      </c>
      <c r="P215" s="13">
        <f t="shared" si="25"/>
        <v>3</v>
      </c>
      <c r="Q215" s="16">
        <v>0.85289999999999999</v>
      </c>
      <c r="R215" s="17">
        <f t="shared" si="26"/>
        <v>2.5587</v>
      </c>
      <c r="S215" s="13">
        <v>0</v>
      </c>
      <c r="T215" s="13">
        <v>0</v>
      </c>
      <c r="U215" s="13">
        <v>0</v>
      </c>
      <c r="V215" s="17">
        <f t="shared" si="27"/>
        <v>0</v>
      </c>
      <c r="W215" s="13">
        <v>0</v>
      </c>
      <c r="X215" s="13">
        <v>0</v>
      </c>
      <c r="Y215" s="13">
        <v>0</v>
      </c>
      <c r="Z215" s="17">
        <v>0.21134710000000001</v>
      </c>
      <c r="AA215" s="16">
        <f>(K215+R215+V215-W215-X215-Y215-Z215)/G215</f>
        <v>0.88195377857142865</v>
      </c>
      <c r="AB215" s="13">
        <f t="shared" si="30"/>
        <v>0</v>
      </c>
      <c r="AC215" s="13">
        <f>IF(((G215-K215-R215-V215+W215+X215+Y215+Z215)/Q215)&gt;0,ROUNDUP(((G215-K215-R215-V215+W215+X215+Y215+Z215)/Q215),0),0)</f>
        <v>2</v>
      </c>
      <c r="AD215" s="13">
        <f>IF(((1+G215-K215-R215-V215+W215+X215+Y215+Z215)/Q215)&gt;0,ROUNDUP(((1+G215-K215-R215-V215+W215+X215+Y215+Z215)/Q215),0),0)</f>
        <v>4</v>
      </c>
      <c r="AE215" s="16">
        <f>1/G215</f>
        <v>7.1428571428571425E-2</v>
      </c>
      <c r="AF215" s="16">
        <f>P215/(K215+P215)</f>
        <v>0.23076923076923078</v>
      </c>
      <c r="AG215" s="13">
        <v>0</v>
      </c>
      <c r="AH215" s="13">
        <v>2</v>
      </c>
      <c r="AI215" s="13">
        <v>0</v>
      </c>
      <c r="AJ215" s="13">
        <v>0</v>
      </c>
      <c r="AK215" s="13">
        <v>1</v>
      </c>
      <c r="AL215" s="13">
        <f t="shared" si="28"/>
        <v>3</v>
      </c>
      <c r="AM215" s="13">
        <v>0</v>
      </c>
      <c r="AN215" s="13">
        <v>0</v>
      </c>
      <c r="AO215" s="13">
        <v>0</v>
      </c>
      <c r="AP215" s="13">
        <v>0</v>
      </c>
      <c r="AQ215" s="13">
        <f t="shared" si="29"/>
        <v>0</v>
      </c>
      <c r="AR215" s="13" t="s">
        <v>59</v>
      </c>
      <c r="AS215" s="13" t="s">
        <v>78</v>
      </c>
      <c r="AT215" s="13" t="s">
        <v>61</v>
      </c>
      <c r="AU215" s="13">
        <v>7</v>
      </c>
      <c r="AV215" s="13">
        <v>0.66</v>
      </c>
      <c r="AW215" s="13">
        <v>0.38</v>
      </c>
      <c r="AX215" s="13">
        <v>0.77</v>
      </c>
      <c r="AY215" s="16">
        <v>0.8276</v>
      </c>
      <c r="AZ215" s="16">
        <v>0.89149999999999996</v>
      </c>
      <c r="BA215" s="16">
        <v>0.87470000000000003</v>
      </c>
      <c r="BB215" s="13" t="s">
        <v>94</v>
      </c>
      <c r="BC215" s="13" t="s">
        <v>63</v>
      </c>
    </row>
    <row r="216" spans="1:55" x14ac:dyDescent="0.25">
      <c r="A216" s="13" t="s">
        <v>64</v>
      </c>
      <c r="B216" s="13" t="s">
        <v>74</v>
      </c>
      <c r="C216" s="14" t="s">
        <v>75</v>
      </c>
      <c r="D216" s="15">
        <v>12</v>
      </c>
      <c r="E216" s="15" t="s">
        <v>524</v>
      </c>
      <c r="F216" s="13" t="s">
        <v>525</v>
      </c>
      <c r="G216" s="13">
        <v>114</v>
      </c>
      <c r="H216" s="13">
        <v>81</v>
      </c>
      <c r="I216" s="13">
        <v>1</v>
      </c>
      <c r="J216" s="13">
        <v>0</v>
      </c>
      <c r="K216" s="13">
        <f t="shared" si="24"/>
        <v>80</v>
      </c>
      <c r="L216" s="16">
        <f>K216/G216</f>
        <v>0.70175438596491224</v>
      </c>
      <c r="M216" s="14">
        <v>2.13</v>
      </c>
      <c r="N216" s="13">
        <v>28</v>
      </c>
      <c r="O216" s="13">
        <v>0</v>
      </c>
      <c r="P216" s="13">
        <f t="shared" si="25"/>
        <v>28</v>
      </c>
      <c r="Q216" s="16">
        <v>0.80600000000000005</v>
      </c>
      <c r="R216" s="17">
        <f t="shared" si="26"/>
        <v>22.568000000000001</v>
      </c>
      <c r="S216" s="13">
        <v>7</v>
      </c>
      <c r="T216" s="13">
        <v>0</v>
      </c>
      <c r="U216" s="13">
        <v>1</v>
      </c>
      <c r="V216" s="17">
        <f t="shared" si="27"/>
        <v>6.6420000000000003</v>
      </c>
      <c r="W216" s="13">
        <v>0</v>
      </c>
      <c r="X216" s="13">
        <v>0</v>
      </c>
      <c r="Y216" s="13">
        <v>0</v>
      </c>
      <c r="Z216" s="17">
        <v>11.643342499999999</v>
      </c>
      <c r="AA216" s="16">
        <f>(K216+R216+V216-W216-X216-Y216-Z216)/G216</f>
        <v>0.85584787280701746</v>
      </c>
      <c r="AB216" s="13">
        <f t="shared" si="30"/>
        <v>0</v>
      </c>
      <c r="AC216" s="13">
        <f>IF(((G216-K216-R216-V216+W216+X216+Y216+Z216)/Q216)&gt;0,ROUNDUP(((G216-K216-R216-V216+W216+X216+Y216+Z216)/Q216),0),0)</f>
        <v>21</v>
      </c>
      <c r="AD216" s="13">
        <f>IF(((1+G216-K216-R216-V216+W216+X216+Y216+Z216)/Q216)&gt;0,ROUNDUP(((1+G216-K216-R216-V216+W216+X216+Y216+Z216)/Q216),0),0)</f>
        <v>22</v>
      </c>
      <c r="AE216" s="16">
        <f>1/G216</f>
        <v>8.771929824561403E-3</v>
      </c>
      <c r="AF216" s="16">
        <f>P216/(K216+P216)</f>
        <v>0.25925925925925924</v>
      </c>
      <c r="AG216" s="13">
        <v>0</v>
      </c>
      <c r="AH216" s="13">
        <v>0</v>
      </c>
      <c r="AI216" s="13">
        <v>2</v>
      </c>
      <c r="AJ216" s="13">
        <v>0</v>
      </c>
      <c r="AK216" s="13">
        <v>1</v>
      </c>
      <c r="AL216" s="13">
        <f t="shared" si="28"/>
        <v>3</v>
      </c>
      <c r="AM216" s="13">
        <v>17</v>
      </c>
      <c r="AN216" s="13">
        <v>2</v>
      </c>
      <c r="AO216" s="13">
        <v>2</v>
      </c>
      <c r="AP216" s="13">
        <v>4</v>
      </c>
      <c r="AQ216" s="13">
        <f t="shared" si="29"/>
        <v>25</v>
      </c>
      <c r="AR216" s="13" t="s">
        <v>59</v>
      </c>
      <c r="AS216" s="13" t="s">
        <v>78</v>
      </c>
      <c r="AT216" s="13" t="s">
        <v>139</v>
      </c>
      <c r="AU216" s="13">
        <v>3</v>
      </c>
      <c r="AV216" s="13">
        <v>2.5</v>
      </c>
      <c r="AW216" s="13">
        <v>2.12</v>
      </c>
      <c r="AX216" s="13">
        <v>1.99</v>
      </c>
      <c r="AY216" s="16">
        <v>0.71660000000000001</v>
      </c>
      <c r="AZ216" s="16">
        <v>0.81540000000000001</v>
      </c>
      <c r="BA216" s="16">
        <v>0.74929999999999997</v>
      </c>
      <c r="BB216" s="13" t="s">
        <v>90</v>
      </c>
      <c r="BC216" s="13" t="s">
        <v>63</v>
      </c>
    </row>
    <row r="217" spans="1:55" x14ac:dyDescent="0.25">
      <c r="A217" s="13" t="s">
        <v>80</v>
      </c>
      <c r="B217" s="13" t="s">
        <v>86</v>
      </c>
      <c r="C217" s="14" t="s">
        <v>91</v>
      </c>
      <c r="D217" s="15">
        <v>10</v>
      </c>
      <c r="E217" s="15" t="s">
        <v>526</v>
      </c>
      <c r="F217" s="13" t="s">
        <v>527</v>
      </c>
      <c r="G217" s="13">
        <v>35</v>
      </c>
      <c r="H217" s="13">
        <v>27</v>
      </c>
      <c r="I217" s="13">
        <v>0</v>
      </c>
      <c r="J217" s="13">
        <v>0</v>
      </c>
      <c r="K217" s="13">
        <f t="shared" si="24"/>
        <v>27</v>
      </c>
      <c r="L217" s="16">
        <f>K217/G217</f>
        <v>0.77142857142857146</v>
      </c>
      <c r="M217" s="14">
        <v>0.75</v>
      </c>
      <c r="N217" s="13">
        <v>4</v>
      </c>
      <c r="O217" s="13">
        <v>0</v>
      </c>
      <c r="P217" s="13">
        <f t="shared" si="25"/>
        <v>4</v>
      </c>
      <c r="Q217" s="16">
        <v>0.93330000000000002</v>
      </c>
      <c r="R217" s="17">
        <f t="shared" si="26"/>
        <v>3.7332000000000001</v>
      </c>
      <c r="S217" s="13">
        <v>0</v>
      </c>
      <c r="T217" s="13">
        <v>0</v>
      </c>
      <c r="U217" s="13">
        <v>0</v>
      </c>
      <c r="V217" s="17">
        <f t="shared" si="27"/>
        <v>0</v>
      </c>
      <c r="W217" s="13">
        <v>0</v>
      </c>
      <c r="X217" s="13">
        <v>0</v>
      </c>
      <c r="Y217" s="13">
        <v>0</v>
      </c>
      <c r="Z217" s="17">
        <v>1.1800153</v>
      </c>
      <c r="AA217" s="16">
        <f>(K217+R217+V217-W217-X217-Y217-Z217)/G217</f>
        <v>0.84437670571428569</v>
      </c>
      <c r="AB217" s="13">
        <f t="shared" si="30"/>
        <v>0</v>
      </c>
      <c r="AC217" s="13">
        <f>IF(((G217-K217-R217-V217+W217+X217+Y217+Z217)/Q217)&gt;0,ROUNDUP(((G217-K217-R217-V217+W217+X217+Y217+Z217)/Q217),0),0)</f>
        <v>6</v>
      </c>
      <c r="AD217" s="13">
        <f>IF(((1+G217-K217-R217-V217+W217+X217+Y217+Z217)/Q217)&gt;0,ROUNDUP(((1+G217-K217-R217-V217+W217+X217+Y217+Z217)/Q217),0),0)</f>
        <v>7</v>
      </c>
      <c r="AE217" s="16">
        <f>1/G217</f>
        <v>2.8571428571428571E-2</v>
      </c>
      <c r="AF217" s="16">
        <f>P217/(K217+P217)</f>
        <v>0.12903225806451613</v>
      </c>
      <c r="AG217" s="13">
        <v>0</v>
      </c>
      <c r="AH217" s="13">
        <v>0</v>
      </c>
      <c r="AI217" s="13">
        <v>0</v>
      </c>
      <c r="AJ217" s="13">
        <v>0</v>
      </c>
      <c r="AK217" s="13">
        <v>0</v>
      </c>
      <c r="AL217" s="13">
        <f t="shared" si="28"/>
        <v>0</v>
      </c>
      <c r="AM217" s="13">
        <v>0</v>
      </c>
      <c r="AN217" s="13">
        <v>1</v>
      </c>
      <c r="AO217" s="13">
        <v>1</v>
      </c>
      <c r="AP217" s="13">
        <v>2</v>
      </c>
      <c r="AQ217" s="13">
        <f t="shared" si="29"/>
        <v>4</v>
      </c>
      <c r="AR217" s="13" t="s">
        <v>59</v>
      </c>
      <c r="AS217" s="13" t="s">
        <v>89</v>
      </c>
      <c r="AT217" s="13" t="s">
        <v>139</v>
      </c>
      <c r="AU217" s="13">
        <v>7</v>
      </c>
      <c r="AV217" s="13">
        <v>0.91</v>
      </c>
      <c r="AW217" s="13">
        <v>0.73</v>
      </c>
      <c r="AX217" s="13">
        <v>0.9</v>
      </c>
      <c r="AY217" s="16">
        <v>0.83330000000000004</v>
      </c>
      <c r="AZ217" s="16">
        <v>0.92859999999999998</v>
      </c>
      <c r="BA217" s="16">
        <v>0.8</v>
      </c>
      <c r="BB217" s="13" t="s">
        <v>180</v>
      </c>
      <c r="BC217" s="13" t="s">
        <v>63</v>
      </c>
    </row>
    <row r="218" spans="1:55" x14ac:dyDescent="0.25">
      <c r="A218" s="13" t="s">
        <v>80</v>
      </c>
      <c r="B218" s="13" t="s">
        <v>231</v>
      </c>
      <c r="C218" s="14" t="s">
        <v>91</v>
      </c>
      <c r="D218" s="15">
        <v>4</v>
      </c>
      <c r="E218" s="15" t="s">
        <v>528</v>
      </c>
      <c r="F218" s="13" t="s">
        <v>529</v>
      </c>
      <c r="G218" s="13">
        <v>15</v>
      </c>
      <c r="H218" s="13">
        <v>14</v>
      </c>
      <c r="I218" s="13">
        <v>0</v>
      </c>
      <c r="J218" s="13">
        <v>0</v>
      </c>
      <c r="K218" s="13">
        <f t="shared" si="24"/>
        <v>14</v>
      </c>
      <c r="L218" s="16">
        <f>K218/G218</f>
        <v>0.93333333333333335</v>
      </c>
      <c r="M218" s="14">
        <v>0.64</v>
      </c>
      <c r="N218" s="13">
        <v>1</v>
      </c>
      <c r="O218" s="13">
        <v>0</v>
      </c>
      <c r="P218" s="13">
        <f t="shared" si="25"/>
        <v>1</v>
      </c>
      <c r="Q218" s="16">
        <v>1</v>
      </c>
      <c r="R218" s="17">
        <f t="shared" si="26"/>
        <v>1</v>
      </c>
      <c r="S218" s="13">
        <v>1</v>
      </c>
      <c r="T218" s="13">
        <v>0</v>
      </c>
      <c r="U218" s="13">
        <v>0</v>
      </c>
      <c r="V218" s="17">
        <f t="shared" si="27"/>
        <v>1</v>
      </c>
      <c r="W218" s="13">
        <v>1</v>
      </c>
      <c r="X218" s="13">
        <v>0</v>
      </c>
      <c r="Y218" s="13">
        <v>0</v>
      </c>
      <c r="Z218" s="17">
        <v>0.36049389999999998</v>
      </c>
      <c r="AA218" s="16">
        <f>(K218+R218+V218-W218-X218-Y218-Z218)/G218</f>
        <v>0.97596707333333332</v>
      </c>
      <c r="AB218" s="13">
        <f t="shared" si="30"/>
        <v>0</v>
      </c>
      <c r="AC218" s="13">
        <f>IF(((G218-K218-R218-V218+W218+X218+Y218+Z218)/Q218)&gt;0,ROUNDUP(((G218-K218-R218-V218+W218+X218+Y218+Z218)/Q218),0),0)</f>
        <v>1</v>
      </c>
      <c r="AD218" s="13">
        <f>IF(((1+G218-K218-R218-V218+W218+X218+Y218+Z218)/Q218)&gt;0,ROUNDUP(((1+G218-K218-R218-V218+W218+X218+Y218+Z218)/Q218),0),0)</f>
        <v>2</v>
      </c>
      <c r="AE218" s="16">
        <f>1/G218</f>
        <v>6.6666666666666666E-2</v>
      </c>
      <c r="AF218" s="16">
        <f>P218/(K218+P218)</f>
        <v>6.6666666666666666E-2</v>
      </c>
      <c r="AG218" s="13">
        <v>0</v>
      </c>
      <c r="AH218" s="13">
        <v>1</v>
      </c>
      <c r="AI218" s="13">
        <v>0</v>
      </c>
      <c r="AJ218" s="13">
        <v>0</v>
      </c>
      <c r="AK218" s="13">
        <v>0</v>
      </c>
      <c r="AL218" s="13">
        <f t="shared" si="28"/>
        <v>1</v>
      </c>
      <c r="AM218" s="13">
        <v>0</v>
      </c>
      <c r="AN218" s="13">
        <v>0</v>
      </c>
      <c r="AO218" s="13">
        <v>0</v>
      </c>
      <c r="AP218" s="13">
        <v>0</v>
      </c>
      <c r="AQ218" s="13">
        <f t="shared" si="29"/>
        <v>0</v>
      </c>
      <c r="AR218" s="13" t="s">
        <v>59</v>
      </c>
      <c r="AS218" s="13" t="s">
        <v>110</v>
      </c>
      <c r="AT218" s="13" t="s">
        <v>61</v>
      </c>
      <c r="AU218" s="13">
        <v>3</v>
      </c>
      <c r="AV218" s="13">
        <v>0.7</v>
      </c>
      <c r="AW218" s="13">
        <v>0.23</v>
      </c>
      <c r="AX218" s="13">
        <v>0.49</v>
      </c>
      <c r="AY218" s="16">
        <v>1</v>
      </c>
      <c r="AZ218" s="16">
        <v>0.99250000000000005</v>
      </c>
      <c r="BA218" s="16">
        <v>0.95120000000000005</v>
      </c>
      <c r="BB218" s="13" t="s">
        <v>183</v>
      </c>
      <c r="BC218" s="13" t="s">
        <v>63</v>
      </c>
    </row>
    <row r="219" spans="1:55" x14ac:dyDescent="0.25">
      <c r="A219" s="13" t="s">
        <v>64</v>
      </c>
      <c r="B219" s="13" t="s">
        <v>302</v>
      </c>
      <c r="C219" s="14" t="s">
        <v>91</v>
      </c>
      <c r="D219" s="15">
        <v>7</v>
      </c>
      <c r="E219" s="15" t="s">
        <v>530</v>
      </c>
      <c r="F219" s="13" t="s">
        <v>531</v>
      </c>
      <c r="G219" s="13">
        <v>14</v>
      </c>
      <c r="H219" s="13">
        <v>11</v>
      </c>
      <c r="I219" s="13">
        <v>1</v>
      </c>
      <c r="J219" s="13">
        <v>0</v>
      </c>
      <c r="K219" s="13">
        <f t="shared" si="24"/>
        <v>10</v>
      </c>
      <c r="L219" s="16">
        <f>K219/G219</f>
        <v>0.7142857142857143</v>
      </c>
      <c r="M219" s="14">
        <v>1.32</v>
      </c>
      <c r="N219" s="13">
        <v>3</v>
      </c>
      <c r="O219" s="13">
        <v>0</v>
      </c>
      <c r="P219" s="13">
        <f t="shared" si="25"/>
        <v>3</v>
      </c>
      <c r="Q219" s="16">
        <v>0.7419</v>
      </c>
      <c r="R219" s="17">
        <f t="shared" si="26"/>
        <v>2.2256999999999998</v>
      </c>
      <c r="S219" s="13">
        <v>1</v>
      </c>
      <c r="T219" s="13">
        <v>0</v>
      </c>
      <c r="U219" s="13">
        <v>1</v>
      </c>
      <c r="V219" s="17">
        <f t="shared" si="27"/>
        <v>1.7419</v>
      </c>
      <c r="W219" s="13">
        <v>2</v>
      </c>
      <c r="X219" s="13">
        <v>0</v>
      </c>
      <c r="Y219" s="13">
        <v>0</v>
      </c>
      <c r="Z219" s="17">
        <v>0.78739939999999997</v>
      </c>
      <c r="AA219" s="16">
        <f>(K219+R219+V219-W219-X219-Y219-Z219)/G219</f>
        <v>0.79858575714285707</v>
      </c>
      <c r="AB219" s="13">
        <f t="shared" si="30"/>
        <v>1</v>
      </c>
      <c r="AC219" s="13">
        <f>IF(((G219-K219-R219-V219+W219+X219+Y219+Z219)/Q219)&gt;0,ROUNDUP(((G219-K219-R219-V219+W219+X219+Y219+Z219)/Q219),0),0)</f>
        <v>4</v>
      </c>
      <c r="AD219" s="13">
        <f>IF(((1+G219-K219-R219-V219+W219+X219+Y219+Z219)/Q219)&gt;0,ROUNDUP(((1+G219-K219-R219-V219+W219+X219+Y219+Z219)/Q219),0),0)</f>
        <v>6</v>
      </c>
      <c r="AE219" s="16">
        <f>1/G219</f>
        <v>7.1428571428571425E-2</v>
      </c>
      <c r="AF219" s="16">
        <f>P219/(K219+P219)</f>
        <v>0.23076923076923078</v>
      </c>
      <c r="AG219" s="13">
        <v>0</v>
      </c>
      <c r="AH219" s="13">
        <v>0</v>
      </c>
      <c r="AI219" s="13">
        <v>0</v>
      </c>
      <c r="AJ219" s="13">
        <v>0</v>
      </c>
      <c r="AK219" s="13">
        <v>0</v>
      </c>
      <c r="AL219" s="13">
        <f t="shared" si="28"/>
        <v>0</v>
      </c>
      <c r="AM219" s="13">
        <v>2</v>
      </c>
      <c r="AN219" s="13">
        <v>0</v>
      </c>
      <c r="AO219" s="13">
        <v>0</v>
      </c>
      <c r="AP219" s="13">
        <v>1</v>
      </c>
      <c r="AQ219" s="13">
        <f t="shared" si="29"/>
        <v>3</v>
      </c>
      <c r="AR219" s="13" t="s">
        <v>59</v>
      </c>
      <c r="AS219" s="13" t="s">
        <v>68</v>
      </c>
      <c r="AT219" s="13" t="s">
        <v>61</v>
      </c>
      <c r="AU219" s="13">
        <v>7</v>
      </c>
      <c r="AV219" s="13">
        <v>1.76</v>
      </c>
      <c r="AW219" s="13">
        <v>0.65</v>
      </c>
      <c r="AX219" s="13">
        <v>0.9</v>
      </c>
      <c r="AY219" s="16">
        <v>0.7</v>
      </c>
      <c r="AZ219" s="16">
        <v>0.81820000000000004</v>
      </c>
      <c r="BA219" s="16">
        <v>0.84519999999999995</v>
      </c>
      <c r="BB219" s="13" t="s">
        <v>192</v>
      </c>
      <c r="BC219" s="13" t="s">
        <v>63</v>
      </c>
    </row>
    <row r="220" spans="1:55" x14ac:dyDescent="0.25">
      <c r="A220" s="13" t="s">
        <v>80</v>
      </c>
      <c r="B220" s="13" t="s">
        <v>107</v>
      </c>
      <c r="C220" s="14" t="s">
        <v>75</v>
      </c>
      <c r="D220" s="15">
        <v>8</v>
      </c>
      <c r="E220" s="15" t="s">
        <v>532</v>
      </c>
      <c r="F220" s="13" t="s">
        <v>533</v>
      </c>
      <c r="G220" s="13">
        <v>45</v>
      </c>
      <c r="H220" s="13">
        <v>35</v>
      </c>
      <c r="I220" s="13">
        <v>0</v>
      </c>
      <c r="J220" s="13">
        <v>0</v>
      </c>
      <c r="K220" s="13">
        <f t="shared" si="24"/>
        <v>35</v>
      </c>
      <c r="L220" s="16">
        <f>K220/G220</f>
        <v>0.77777777777777779</v>
      </c>
      <c r="M220" s="14">
        <v>2.0699999999999998</v>
      </c>
      <c r="N220" s="13">
        <v>7</v>
      </c>
      <c r="O220" s="13">
        <v>0</v>
      </c>
      <c r="P220" s="13">
        <f t="shared" si="25"/>
        <v>7</v>
      </c>
      <c r="Q220" s="16">
        <v>0.67310000000000003</v>
      </c>
      <c r="R220" s="17">
        <f t="shared" si="26"/>
        <v>4.7117000000000004</v>
      </c>
      <c r="S220" s="13">
        <v>0</v>
      </c>
      <c r="T220" s="13">
        <v>0</v>
      </c>
      <c r="U220" s="13">
        <v>0</v>
      </c>
      <c r="V220" s="17">
        <f t="shared" si="27"/>
        <v>0</v>
      </c>
      <c r="W220" s="13">
        <v>0</v>
      </c>
      <c r="X220" s="13">
        <v>0</v>
      </c>
      <c r="Y220" s="13">
        <v>0</v>
      </c>
      <c r="Z220" s="17">
        <v>3.0098053999999999</v>
      </c>
      <c r="AA220" s="16">
        <f>(K220+R220+V220-W220-X220-Y220-Z220)/G220</f>
        <v>0.81559765777777782</v>
      </c>
      <c r="AB220" s="13">
        <f t="shared" si="30"/>
        <v>0</v>
      </c>
      <c r="AC220" s="13">
        <f>IF(((G220-K220-R220-V220+W220+X220+Y220+Z220)/Q220)&gt;0,ROUNDUP(((G220-K220-R220-V220+W220+X220+Y220+Z220)/Q220),0),0)</f>
        <v>13</v>
      </c>
      <c r="AD220" s="13">
        <f>IF(((1+G220-K220-R220-V220+W220+X220+Y220+Z220)/Q220)&gt;0,ROUNDUP(((1+G220-K220-R220-V220+W220+X220+Y220+Z220)/Q220),0),0)</f>
        <v>14</v>
      </c>
      <c r="AE220" s="16">
        <f>1/G220</f>
        <v>2.2222222222222223E-2</v>
      </c>
      <c r="AF220" s="16">
        <f>P220/(K220+P220)</f>
        <v>0.16666666666666666</v>
      </c>
      <c r="AG220" s="13">
        <v>0</v>
      </c>
      <c r="AH220" s="13">
        <v>0</v>
      </c>
      <c r="AI220" s="13">
        <v>0</v>
      </c>
      <c r="AJ220" s="13">
        <v>1</v>
      </c>
      <c r="AK220" s="13">
        <v>0</v>
      </c>
      <c r="AL220" s="13">
        <f t="shared" si="28"/>
        <v>1</v>
      </c>
      <c r="AM220" s="13">
        <v>5</v>
      </c>
      <c r="AN220" s="13">
        <v>0</v>
      </c>
      <c r="AO220" s="13">
        <v>1</v>
      </c>
      <c r="AP220" s="13">
        <v>0</v>
      </c>
      <c r="AQ220" s="13">
        <f t="shared" si="29"/>
        <v>6</v>
      </c>
      <c r="AR220" s="13" t="s">
        <v>59</v>
      </c>
      <c r="AS220" s="13" t="s">
        <v>110</v>
      </c>
      <c r="AT220" s="13" t="s">
        <v>61</v>
      </c>
      <c r="AU220" s="13">
        <v>3</v>
      </c>
      <c r="AV220" s="13">
        <v>2.5</v>
      </c>
      <c r="AW220" s="13">
        <v>2.06</v>
      </c>
      <c r="AX220" s="13">
        <v>1.99</v>
      </c>
      <c r="AY220" s="16">
        <v>0.71660000000000001</v>
      </c>
      <c r="AZ220" s="16">
        <v>0.70730000000000004</v>
      </c>
      <c r="BA220" s="16">
        <v>0.74929999999999997</v>
      </c>
      <c r="BB220" s="13" t="s">
        <v>90</v>
      </c>
      <c r="BC220" s="13" t="s">
        <v>63</v>
      </c>
    </row>
    <row r="221" spans="1:55" x14ac:dyDescent="0.25">
      <c r="A221" s="13" t="s">
        <v>64</v>
      </c>
      <c r="B221" s="13" t="s">
        <v>74</v>
      </c>
      <c r="C221" s="14" t="s">
        <v>91</v>
      </c>
      <c r="D221" s="15">
        <v>5</v>
      </c>
      <c r="E221" s="15" t="s">
        <v>534</v>
      </c>
      <c r="F221" s="13" t="s">
        <v>535</v>
      </c>
      <c r="G221" s="13">
        <v>14</v>
      </c>
      <c r="H221" s="13">
        <v>9</v>
      </c>
      <c r="I221" s="13">
        <v>0</v>
      </c>
      <c r="J221" s="13">
        <v>0</v>
      </c>
      <c r="K221" s="13">
        <f t="shared" si="24"/>
        <v>9</v>
      </c>
      <c r="L221" s="16">
        <f>K221/G221</f>
        <v>0.6428571428571429</v>
      </c>
      <c r="M221" s="14">
        <v>0.79</v>
      </c>
      <c r="N221" s="13">
        <v>5</v>
      </c>
      <c r="O221" s="13">
        <v>0</v>
      </c>
      <c r="P221" s="13">
        <f t="shared" si="25"/>
        <v>5</v>
      </c>
      <c r="Q221" s="16">
        <v>0.93330000000000002</v>
      </c>
      <c r="R221" s="17">
        <f t="shared" si="26"/>
        <v>4.6665000000000001</v>
      </c>
      <c r="S221" s="13">
        <v>0</v>
      </c>
      <c r="T221" s="13">
        <v>0</v>
      </c>
      <c r="U221" s="13">
        <v>0</v>
      </c>
      <c r="V221" s="17">
        <f t="shared" si="27"/>
        <v>0</v>
      </c>
      <c r="W221" s="13">
        <v>0</v>
      </c>
      <c r="X221" s="13">
        <v>0</v>
      </c>
      <c r="Y221" s="13">
        <v>0</v>
      </c>
      <c r="Z221" s="17">
        <v>0.32881769999999999</v>
      </c>
      <c r="AA221" s="16">
        <f>(K221+R221+V221-W221-X221-Y221-Z221)/G221</f>
        <v>0.95269159285714278</v>
      </c>
      <c r="AB221" s="13">
        <f t="shared" si="30"/>
        <v>0</v>
      </c>
      <c r="AC221" s="13">
        <f>IF(((G221-K221-R221-V221+W221+X221+Y221+Z221)/Q221)&gt;0,ROUNDUP(((G221-K221-R221-V221+W221+X221+Y221+Z221)/Q221),0),0)</f>
        <v>1</v>
      </c>
      <c r="AD221" s="13">
        <f>IF(((1+G221-K221-R221-V221+W221+X221+Y221+Z221)/Q221)&gt;0,ROUNDUP(((1+G221-K221-R221-V221+W221+X221+Y221+Z221)/Q221),0),0)</f>
        <v>2</v>
      </c>
      <c r="AE221" s="16">
        <f>1/G221</f>
        <v>7.1428571428571425E-2</v>
      </c>
      <c r="AF221" s="16">
        <f>P221/(K221+P221)</f>
        <v>0.35714285714285715</v>
      </c>
      <c r="AG221" s="13">
        <v>0</v>
      </c>
      <c r="AH221" s="13">
        <v>0</v>
      </c>
      <c r="AI221" s="13">
        <v>1</v>
      </c>
      <c r="AJ221" s="13">
        <v>0</v>
      </c>
      <c r="AK221" s="13">
        <v>4</v>
      </c>
      <c r="AL221" s="13">
        <f t="shared" si="28"/>
        <v>5</v>
      </c>
      <c r="AM221" s="13">
        <v>0</v>
      </c>
      <c r="AN221" s="13">
        <v>0</v>
      </c>
      <c r="AO221" s="13">
        <v>0</v>
      </c>
      <c r="AP221" s="13">
        <v>0</v>
      </c>
      <c r="AQ221" s="13">
        <f t="shared" si="29"/>
        <v>0</v>
      </c>
      <c r="AR221" s="13" t="s">
        <v>59</v>
      </c>
      <c r="AS221" s="13" t="s">
        <v>78</v>
      </c>
      <c r="AT221" s="13" t="s">
        <v>61</v>
      </c>
      <c r="AU221" s="13">
        <v>7</v>
      </c>
      <c r="AV221" s="13">
        <v>0.97</v>
      </c>
      <c r="AW221" s="13">
        <v>0.38</v>
      </c>
      <c r="AX221" s="13">
        <v>0.77</v>
      </c>
      <c r="AY221" s="16">
        <v>0.95450000000000002</v>
      </c>
      <c r="AZ221" s="16">
        <v>0.89149999999999996</v>
      </c>
      <c r="BA221" s="16">
        <v>0.87470000000000003</v>
      </c>
      <c r="BB221" s="13" t="s">
        <v>94</v>
      </c>
      <c r="BC221" s="13" t="s">
        <v>63</v>
      </c>
    </row>
    <row r="222" spans="1:55" x14ac:dyDescent="0.25">
      <c r="A222" s="13" t="s">
        <v>64</v>
      </c>
      <c r="B222" s="13" t="s">
        <v>197</v>
      </c>
      <c r="C222" s="14" t="s">
        <v>91</v>
      </c>
      <c r="D222" s="15">
        <v>7</v>
      </c>
      <c r="E222" s="15" t="s">
        <v>536</v>
      </c>
      <c r="F222" s="13" t="s">
        <v>537</v>
      </c>
      <c r="G222" s="13">
        <v>14</v>
      </c>
      <c r="H222" s="13">
        <v>11</v>
      </c>
      <c r="I222" s="13">
        <v>0</v>
      </c>
      <c r="J222" s="13">
        <v>1</v>
      </c>
      <c r="K222" s="13">
        <f t="shared" si="24"/>
        <v>10</v>
      </c>
      <c r="L222" s="16">
        <f>K222/G222</f>
        <v>0.7142857142857143</v>
      </c>
      <c r="M222" s="14">
        <v>0.46</v>
      </c>
      <c r="N222" s="13">
        <v>4</v>
      </c>
      <c r="O222" s="13">
        <v>0</v>
      </c>
      <c r="P222" s="13">
        <f t="shared" si="25"/>
        <v>4</v>
      </c>
      <c r="Q222" s="16">
        <v>0.875</v>
      </c>
      <c r="R222" s="17">
        <f t="shared" si="26"/>
        <v>3.5</v>
      </c>
      <c r="S222" s="13">
        <v>0</v>
      </c>
      <c r="T222" s="13">
        <v>0</v>
      </c>
      <c r="U222" s="13">
        <v>0</v>
      </c>
      <c r="V222" s="17">
        <f t="shared" si="27"/>
        <v>0</v>
      </c>
      <c r="W222" s="13">
        <v>0</v>
      </c>
      <c r="X222" s="13">
        <v>0</v>
      </c>
      <c r="Y222" s="13">
        <v>0</v>
      </c>
      <c r="Z222" s="17">
        <v>0.188918</v>
      </c>
      <c r="AA222" s="16">
        <f>(K222+R222+V222-W222-X222-Y222-Z222)/G222</f>
        <v>0.95079157142857151</v>
      </c>
      <c r="AB222" s="13">
        <f t="shared" si="30"/>
        <v>0</v>
      </c>
      <c r="AC222" s="13">
        <f>IF(((G222-K222-R222-V222+W222+X222+Y222+Z222)/Q222)&gt;0,ROUNDUP(((G222-K222-R222-V222+W222+X222+Y222+Z222)/Q222),0),0)</f>
        <v>1</v>
      </c>
      <c r="AD222" s="13">
        <f>IF(((1+G222-K222-R222-V222+W222+X222+Y222+Z222)/Q222)&gt;0,ROUNDUP(((1+G222-K222-R222-V222+W222+X222+Y222+Z222)/Q222),0),0)</f>
        <v>2</v>
      </c>
      <c r="AE222" s="16">
        <f>1/G222</f>
        <v>7.1428571428571425E-2</v>
      </c>
      <c r="AF222" s="16">
        <f>P222/(K222+P222)</f>
        <v>0.2857142857142857</v>
      </c>
      <c r="AG222" s="13">
        <v>0</v>
      </c>
      <c r="AH222" s="13">
        <v>0</v>
      </c>
      <c r="AI222" s="13">
        <v>0</v>
      </c>
      <c r="AJ222" s="13">
        <v>0</v>
      </c>
      <c r="AK222" s="13">
        <v>4</v>
      </c>
      <c r="AL222" s="13">
        <f t="shared" si="28"/>
        <v>4</v>
      </c>
      <c r="AM222" s="13">
        <v>0</v>
      </c>
      <c r="AN222" s="13">
        <v>0</v>
      </c>
      <c r="AO222" s="13">
        <v>0</v>
      </c>
      <c r="AP222" s="13">
        <v>0</v>
      </c>
      <c r="AQ222" s="13">
        <f t="shared" si="29"/>
        <v>0</v>
      </c>
      <c r="AR222" s="13" t="s">
        <v>59</v>
      </c>
      <c r="AS222" s="13" t="s">
        <v>68</v>
      </c>
      <c r="AT222" s="13" t="s">
        <v>61</v>
      </c>
      <c r="AU222" s="13">
        <v>7</v>
      </c>
      <c r="AV222" s="13">
        <v>0.56000000000000005</v>
      </c>
      <c r="AW222" s="13">
        <v>0.32</v>
      </c>
      <c r="AX222" s="13">
        <v>0.9</v>
      </c>
      <c r="AY222" s="16">
        <v>0.8</v>
      </c>
      <c r="AZ222" s="16">
        <v>1</v>
      </c>
      <c r="BA222" s="16">
        <v>0.84519999999999995</v>
      </c>
      <c r="BB222" s="13" t="s">
        <v>192</v>
      </c>
      <c r="BC222" s="13" t="s">
        <v>63</v>
      </c>
    </row>
    <row r="223" spans="1:55" x14ac:dyDescent="0.25">
      <c r="A223" s="13" t="s">
        <v>54</v>
      </c>
      <c r="B223" s="13" t="s">
        <v>157</v>
      </c>
      <c r="C223" s="14" t="s">
        <v>91</v>
      </c>
      <c r="D223" s="15">
        <v>5</v>
      </c>
      <c r="E223" s="15" t="s">
        <v>538</v>
      </c>
      <c r="F223" s="13" t="s">
        <v>539</v>
      </c>
      <c r="G223" s="13">
        <v>14</v>
      </c>
      <c r="H223" s="13">
        <v>8</v>
      </c>
      <c r="I223" s="13">
        <v>0</v>
      </c>
      <c r="J223" s="13">
        <v>0</v>
      </c>
      <c r="K223" s="13">
        <f t="shared" si="24"/>
        <v>8</v>
      </c>
      <c r="L223" s="16">
        <f>K223/G223</f>
        <v>0.5714285714285714</v>
      </c>
      <c r="M223" s="14">
        <v>0.59</v>
      </c>
      <c r="N223" s="13">
        <v>4</v>
      </c>
      <c r="O223" s="13">
        <v>0</v>
      </c>
      <c r="P223" s="13">
        <f t="shared" si="25"/>
        <v>4</v>
      </c>
      <c r="Q223" s="16">
        <v>0.91669999999999996</v>
      </c>
      <c r="R223" s="17">
        <f t="shared" si="26"/>
        <v>3.6667999999999998</v>
      </c>
      <c r="S223" s="13">
        <v>0</v>
      </c>
      <c r="T223" s="13">
        <v>0</v>
      </c>
      <c r="U223" s="13">
        <v>0</v>
      </c>
      <c r="V223" s="17">
        <f t="shared" si="27"/>
        <v>0</v>
      </c>
      <c r="W223" s="13">
        <v>0</v>
      </c>
      <c r="X223" s="13">
        <v>0</v>
      </c>
      <c r="Y223" s="13">
        <v>0</v>
      </c>
      <c r="Z223" s="17">
        <v>0.2560327</v>
      </c>
      <c r="AA223" s="16">
        <f>(K223+R223+V223-W223-X223-Y223-Z223)/G223</f>
        <v>0.81505480714285716</v>
      </c>
      <c r="AB223" s="13">
        <f t="shared" si="30"/>
        <v>0</v>
      </c>
      <c r="AC223" s="13">
        <f>IF(((G223-K223-R223-V223+W223+X223+Y223+Z223)/Q223)&gt;0,ROUNDUP(((G223-K223-R223-V223+W223+X223+Y223+Z223)/Q223),0),0)</f>
        <v>3</v>
      </c>
      <c r="AD223" s="13">
        <f>IF(((1+G223-K223-R223-V223+W223+X223+Y223+Z223)/Q223)&gt;0,ROUNDUP(((1+G223-K223-R223-V223+W223+X223+Y223+Z223)/Q223),0),0)</f>
        <v>4</v>
      </c>
      <c r="AE223" s="16">
        <f>1/G223</f>
        <v>7.1428571428571425E-2</v>
      </c>
      <c r="AF223" s="16">
        <f>P223/(K223+P223)</f>
        <v>0.33333333333333331</v>
      </c>
      <c r="AG223" s="13">
        <v>0</v>
      </c>
      <c r="AH223" s="13">
        <v>0</v>
      </c>
      <c r="AI223" s="13">
        <v>0</v>
      </c>
      <c r="AJ223" s="13">
        <v>0</v>
      </c>
      <c r="AK223" s="13">
        <v>3</v>
      </c>
      <c r="AL223" s="13">
        <f t="shared" si="28"/>
        <v>3</v>
      </c>
      <c r="AM223" s="13">
        <v>0</v>
      </c>
      <c r="AN223" s="13">
        <v>0</v>
      </c>
      <c r="AO223" s="13">
        <v>0</v>
      </c>
      <c r="AP223" s="13">
        <v>1</v>
      </c>
      <c r="AQ223" s="13">
        <f t="shared" si="29"/>
        <v>1</v>
      </c>
      <c r="AR223" s="13" t="s">
        <v>59</v>
      </c>
      <c r="AS223" s="13" t="s">
        <v>89</v>
      </c>
      <c r="AT223" s="13" t="s">
        <v>61</v>
      </c>
      <c r="AU223" s="13">
        <v>7</v>
      </c>
      <c r="AV223" s="13">
        <v>0.78</v>
      </c>
      <c r="AW223" s="13">
        <v>0.41</v>
      </c>
      <c r="AX223" s="13">
        <v>0.77</v>
      </c>
      <c r="AY223" s="16">
        <v>0.84619999999999995</v>
      </c>
      <c r="AZ223" s="16">
        <v>1</v>
      </c>
      <c r="BA223" s="16">
        <v>0.87470000000000003</v>
      </c>
      <c r="BB223" s="13" t="s">
        <v>94</v>
      </c>
      <c r="BC223" s="13" t="s">
        <v>63</v>
      </c>
    </row>
    <row r="224" spans="1:55" x14ac:dyDescent="0.25">
      <c r="A224" s="13" t="s">
        <v>64</v>
      </c>
      <c r="B224" s="13" t="s">
        <v>74</v>
      </c>
      <c r="C224" s="14" t="s">
        <v>91</v>
      </c>
      <c r="D224" s="15">
        <v>5</v>
      </c>
      <c r="E224" s="15" t="s">
        <v>540</v>
      </c>
      <c r="F224" s="13" t="s">
        <v>541</v>
      </c>
      <c r="G224" s="13">
        <v>12</v>
      </c>
      <c r="H224" s="13">
        <v>11</v>
      </c>
      <c r="I224" s="13">
        <v>0</v>
      </c>
      <c r="J224" s="13">
        <v>0</v>
      </c>
      <c r="K224" s="13">
        <f t="shared" si="24"/>
        <v>11</v>
      </c>
      <c r="L224" s="16">
        <f>K224/G224</f>
        <v>0.91666666666666663</v>
      </c>
      <c r="M224" s="14">
        <v>0.81</v>
      </c>
      <c r="N224" s="13">
        <v>3</v>
      </c>
      <c r="O224" s="13">
        <v>0</v>
      </c>
      <c r="P224" s="13">
        <f t="shared" si="25"/>
        <v>3</v>
      </c>
      <c r="Q224" s="16">
        <v>1</v>
      </c>
      <c r="R224" s="17">
        <f t="shared" si="26"/>
        <v>3</v>
      </c>
      <c r="S224" s="13">
        <v>0</v>
      </c>
      <c r="T224" s="13">
        <v>0</v>
      </c>
      <c r="U224" s="13">
        <v>0</v>
      </c>
      <c r="V224" s="17">
        <f t="shared" si="27"/>
        <v>0</v>
      </c>
      <c r="W224" s="13">
        <v>1</v>
      </c>
      <c r="X224" s="13">
        <v>0</v>
      </c>
      <c r="Y224" s="13">
        <v>0</v>
      </c>
      <c r="Z224" s="17">
        <v>0.3021065</v>
      </c>
      <c r="AA224" s="16">
        <f>(K224+R224+V224-W224-X224-Y224-Z224)/G224</f>
        <v>1.0581577916666667</v>
      </c>
      <c r="AB224" s="13">
        <f t="shared" si="30"/>
        <v>0</v>
      </c>
      <c r="AC224" s="13">
        <f>IF(((G224-K224-R224-V224+W224+X224+Y224+Z224)/Q224)&gt;0,ROUNDUP(((G224-K224-R224-V224+W224+X224+Y224+Z224)/Q224),0),0)</f>
        <v>0</v>
      </c>
      <c r="AD224" s="13">
        <f>IF(((1+G224-K224-R224-V224+W224+X224+Y224+Z224)/Q224)&gt;0,ROUNDUP(((1+G224-K224-R224-V224+W224+X224+Y224+Z224)/Q224),0),0)</f>
        <v>1</v>
      </c>
      <c r="AE224" s="16">
        <f>1/G224</f>
        <v>8.3333333333333329E-2</v>
      </c>
      <c r="AF224" s="16">
        <f>P224/(K224+P224)</f>
        <v>0.21428571428571427</v>
      </c>
      <c r="AG224" s="13">
        <v>0</v>
      </c>
      <c r="AH224" s="13">
        <v>2</v>
      </c>
      <c r="AI224" s="13">
        <v>0</v>
      </c>
      <c r="AJ224" s="13">
        <v>0</v>
      </c>
      <c r="AK224" s="13">
        <v>1</v>
      </c>
      <c r="AL224" s="13">
        <f t="shared" si="28"/>
        <v>3</v>
      </c>
      <c r="AM224" s="13">
        <v>0</v>
      </c>
      <c r="AN224" s="13">
        <v>0</v>
      </c>
      <c r="AO224" s="13">
        <v>0</v>
      </c>
      <c r="AP224" s="13">
        <v>0</v>
      </c>
      <c r="AQ224" s="13">
        <f t="shared" si="29"/>
        <v>0</v>
      </c>
      <c r="AR224" s="13" t="s">
        <v>59</v>
      </c>
      <c r="AS224" s="13" t="s">
        <v>78</v>
      </c>
      <c r="AT224" s="13" t="s">
        <v>61</v>
      </c>
      <c r="AU224" s="13">
        <v>7</v>
      </c>
      <c r="AV224" s="13">
        <v>0.94</v>
      </c>
      <c r="AW224" s="13">
        <v>0.38</v>
      </c>
      <c r="AX224" s="13">
        <v>0.77</v>
      </c>
      <c r="AY224" s="16">
        <v>1</v>
      </c>
      <c r="AZ224" s="16">
        <v>0.89149999999999996</v>
      </c>
      <c r="BA224" s="16">
        <v>0.87470000000000003</v>
      </c>
      <c r="BB224" s="13" t="s">
        <v>94</v>
      </c>
      <c r="BC224" s="13" t="s">
        <v>63</v>
      </c>
    </row>
    <row r="225" spans="1:55" x14ac:dyDescent="0.25">
      <c r="A225" s="13" t="s">
        <v>80</v>
      </c>
      <c r="B225" s="13" t="s">
        <v>86</v>
      </c>
      <c r="C225" s="14" t="s">
        <v>91</v>
      </c>
      <c r="D225" s="15">
        <v>8</v>
      </c>
      <c r="E225" s="15" t="s">
        <v>542</v>
      </c>
      <c r="F225" s="13" t="s">
        <v>543</v>
      </c>
      <c r="G225" s="13">
        <v>18</v>
      </c>
      <c r="H225" s="13">
        <v>12</v>
      </c>
      <c r="I225" s="13">
        <v>0</v>
      </c>
      <c r="J225" s="13">
        <v>0</v>
      </c>
      <c r="K225" s="13">
        <f t="shared" si="24"/>
        <v>12</v>
      </c>
      <c r="L225" s="16">
        <f>K225/G225</f>
        <v>0.66666666666666663</v>
      </c>
      <c r="M225" s="14">
        <v>1.07</v>
      </c>
      <c r="N225" s="13">
        <v>2</v>
      </c>
      <c r="O225" s="13">
        <v>0</v>
      </c>
      <c r="P225" s="13">
        <f t="shared" si="25"/>
        <v>2</v>
      </c>
      <c r="Q225" s="16">
        <v>0.85289999999999999</v>
      </c>
      <c r="R225" s="17">
        <f t="shared" si="26"/>
        <v>1.7058</v>
      </c>
      <c r="S225" s="13">
        <v>1</v>
      </c>
      <c r="T225" s="13">
        <v>0</v>
      </c>
      <c r="U225" s="13">
        <v>0</v>
      </c>
      <c r="V225" s="17">
        <f t="shared" si="27"/>
        <v>0.85289999999999999</v>
      </c>
      <c r="W225" s="13">
        <v>0</v>
      </c>
      <c r="X225" s="13">
        <v>0</v>
      </c>
      <c r="Y225" s="13">
        <v>0</v>
      </c>
      <c r="Z225" s="17">
        <v>0.55390589999999995</v>
      </c>
      <c r="AA225" s="16">
        <f>(K225+R225+V225-W225-X225-Y225-Z225)/G225</f>
        <v>0.77804411666666662</v>
      </c>
      <c r="AB225" s="13">
        <f t="shared" si="30"/>
        <v>1</v>
      </c>
      <c r="AC225" s="13">
        <f>IF(((G225-K225-R225-V225+W225+X225+Y225+Z225)/Q225)&gt;0,ROUNDUP(((G225-K225-R225-V225+W225+X225+Y225+Z225)/Q225),0),0)</f>
        <v>5</v>
      </c>
      <c r="AD225" s="13">
        <f>IF(((1+G225-K225-R225-V225+W225+X225+Y225+Z225)/Q225)&gt;0,ROUNDUP(((1+G225-K225-R225-V225+W225+X225+Y225+Z225)/Q225),0),0)</f>
        <v>6</v>
      </c>
      <c r="AE225" s="16">
        <f>1/G225</f>
        <v>5.5555555555555552E-2</v>
      </c>
      <c r="AF225" s="16">
        <f>P225/(K225+P225)</f>
        <v>0.14285714285714285</v>
      </c>
      <c r="AG225" s="13">
        <v>0</v>
      </c>
      <c r="AH225" s="13">
        <v>1</v>
      </c>
      <c r="AI225" s="13">
        <v>0</v>
      </c>
      <c r="AJ225" s="13">
        <v>1</v>
      </c>
      <c r="AK225" s="13">
        <v>0</v>
      </c>
      <c r="AL225" s="13">
        <f t="shared" si="28"/>
        <v>2</v>
      </c>
      <c r="AM225" s="13">
        <v>0</v>
      </c>
      <c r="AN225" s="13">
        <v>0</v>
      </c>
      <c r="AO225" s="13">
        <v>0</v>
      </c>
      <c r="AP225" s="13">
        <v>0</v>
      </c>
      <c r="AQ225" s="13">
        <f t="shared" si="29"/>
        <v>0</v>
      </c>
      <c r="AR225" s="13" t="s">
        <v>59</v>
      </c>
      <c r="AS225" s="13" t="s">
        <v>89</v>
      </c>
      <c r="AT225" s="13" t="s">
        <v>61</v>
      </c>
      <c r="AU225" s="13">
        <v>7</v>
      </c>
      <c r="AV225" s="13">
        <v>1.1100000000000001</v>
      </c>
      <c r="AW225" s="13">
        <v>1.02</v>
      </c>
      <c r="AX225" s="13">
        <v>0.87</v>
      </c>
      <c r="AY225" s="16">
        <v>0.84209999999999996</v>
      </c>
      <c r="AZ225" s="16">
        <v>0.86670000000000003</v>
      </c>
      <c r="BA225" s="16">
        <v>0.84240000000000004</v>
      </c>
      <c r="BB225" s="13" t="s">
        <v>123</v>
      </c>
      <c r="BC225" s="13" t="s">
        <v>63</v>
      </c>
    </row>
    <row r="226" spans="1:55" x14ac:dyDescent="0.25">
      <c r="A226" s="13" t="s">
        <v>54</v>
      </c>
      <c r="B226" s="13" t="s">
        <v>154</v>
      </c>
      <c r="C226" s="14" t="s">
        <v>91</v>
      </c>
      <c r="D226" s="15">
        <v>4</v>
      </c>
      <c r="E226" s="15" t="s">
        <v>544</v>
      </c>
      <c r="F226" s="13" t="s">
        <v>545</v>
      </c>
      <c r="G226" s="13">
        <v>17</v>
      </c>
      <c r="H226" s="13">
        <v>9</v>
      </c>
      <c r="I226" s="13">
        <v>0</v>
      </c>
      <c r="J226" s="13">
        <v>0</v>
      </c>
      <c r="K226" s="13">
        <f t="shared" si="24"/>
        <v>9</v>
      </c>
      <c r="L226" s="16">
        <f>K226/G226</f>
        <v>0.52941176470588236</v>
      </c>
      <c r="M226" s="14">
        <v>0.49</v>
      </c>
      <c r="N226" s="13">
        <v>3</v>
      </c>
      <c r="O226" s="13">
        <v>0</v>
      </c>
      <c r="P226" s="13">
        <f t="shared" si="25"/>
        <v>3</v>
      </c>
      <c r="Q226" s="16">
        <v>0.95120000000000005</v>
      </c>
      <c r="R226" s="17">
        <f t="shared" si="26"/>
        <v>2.8536000000000001</v>
      </c>
      <c r="S226" s="13">
        <v>1</v>
      </c>
      <c r="T226" s="13">
        <v>0</v>
      </c>
      <c r="U226" s="13">
        <v>0</v>
      </c>
      <c r="V226" s="17">
        <f t="shared" si="27"/>
        <v>0.95120000000000005</v>
      </c>
      <c r="W226" s="13">
        <v>1</v>
      </c>
      <c r="X226" s="13">
        <v>0</v>
      </c>
      <c r="Y226" s="13">
        <v>0</v>
      </c>
      <c r="Z226" s="17">
        <v>0.36596309999999999</v>
      </c>
      <c r="AA226" s="16">
        <f>(K226+R226+V226-W226-X226-Y226-Z226)/G226</f>
        <v>0.67287275882352937</v>
      </c>
      <c r="AB226" s="13">
        <f t="shared" si="30"/>
        <v>3</v>
      </c>
      <c r="AC226" s="13">
        <f>IF(((G226-K226-R226-V226+W226+X226+Y226+Z226)/Q226)&gt;0,ROUNDUP(((G226-K226-R226-V226+W226+X226+Y226+Z226)/Q226),0),0)</f>
        <v>6</v>
      </c>
      <c r="AD226" s="13">
        <f>IF(((1+G226-K226-R226-V226+W226+X226+Y226+Z226)/Q226)&gt;0,ROUNDUP(((1+G226-K226-R226-V226+W226+X226+Y226+Z226)/Q226),0),0)</f>
        <v>7</v>
      </c>
      <c r="AE226" s="16">
        <f>1/G226</f>
        <v>5.8823529411764705E-2</v>
      </c>
      <c r="AF226" s="16">
        <f>P226/(K226+P226)</f>
        <v>0.25</v>
      </c>
      <c r="AG226" s="13">
        <v>0</v>
      </c>
      <c r="AH226" s="13">
        <v>1</v>
      </c>
      <c r="AI226" s="13">
        <v>0</v>
      </c>
      <c r="AJ226" s="13">
        <v>0</v>
      </c>
      <c r="AK226" s="13">
        <v>1</v>
      </c>
      <c r="AL226" s="13">
        <f t="shared" si="28"/>
        <v>2</v>
      </c>
      <c r="AM226" s="13">
        <v>1</v>
      </c>
      <c r="AN226" s="13">
        <v>0</v>
      </c>
      <c r="AO226" s="13">
        <v>0</v>
      </c>
      <c r="AP226" s="13">
        <v>0</v>
      </c>
      <c r="AQ226" s="13">
        <f t="shared" si="29"/>
        <v>1</v>
      </c>
      <c r="AR226" s="13" t="s">
        <v>59</v>
      </c>
      <c r="AS226" s="13" t="s">
        <v>60</v>
      </c>
      <c r="AT226" s="13" t="s">
        <v>61</v>
      </c>
      <c r="AU226" s="13">
        <v>3</v>
      </c>
      <c r="AV226" s="13">
        <v>0.61</v>
      </c>
      <c r="AW226" s="13">
        <v>0.23</v>
      </c>
      <c r="AX226" s="13">
        <v>0.49</v>
      </c>
      <c r="AY226" s="16">
        <v>0.93400000000000005</v>
      </c>
      <c r="AZ226" s="16">
        <v>0.99250000000000005</v>
      </c>
      <c r="BA226" s="16">
        <v>0.95120000000000005</v>
      </c>
      <c r="BB226" s="13" t="s">
        <v>183</v>
      </c>
      <c r="BC226" s="13" t="s">
        <v>63</v>
      </c>
    </row>
    <row r="227" spans="1:55" x14ac:dyDescent="0.25">
      <c r="A227" s="13" t="s">
        <v>54</v>
      </c>
      <c r="B227" s="13" t="s">
        <v>157</v>
      </c>
      <c r="C227" s="14" t="s">
        <v>91</v>
      </c>
      <c r="D227" s="15">
        <v>5</v>
      </c>
      <c r="E227" s="15" t="s">
        <v>546</v>
      </c>
      <c r="F227" s="13" t="s">
        <v>547</v>
      </c>
      <c r="G227" s="13">
        <v>12</v>
      </c>
      <c r="H227" s="13">
        <v>10</v>
      </c>
      <c r="I227" s="13">
        <v>0</v>
      </c>
      <c r="J227" s="13">
        <v>0</v>
      </c>
      <c r="K227" s="13">
        <f t="shared" si="24"/>
        <v>10</v>
      </c>
      <c r="L227" s="16">
        <f>K227/G227</f>
        <v>0.83333333333333337</v>
      </c>
      <c r="M227" s="14">
        <v>1.01</v>
      </c>
      <c r="N227" s="13">
        <v>1</v>
      </c>
      <c r="O227" s="13">
        <v>0</v>
      </c>
      <c r="P227" s="13">
        <f t="shared" si="25"/>
        <v>1</v>
      </c>
      <c r="Q227" s="16">
        <v>0.85189999999999999</v>
      </c>
      <c r="R227" s="17">
        <f t="shared" si="26"/>
        <v>0.85189999999999999</v>
      </c>
      <c r="S227" s="13">
        <v>0</v>
      </c>
      <c r="T227" s="13">
        <v>0</v>
      </c>
      <c r="U227" s="13">
        <v>0</v>
      </c>
      <c r="V227" s="17">
        <f t="shared" si="27"/>
        <v>0</v>
      </c>
      <c r="W227" s="13">
        <v>0</v>
      </c>
      <c r="X227" s="13">
        <v>0</v>
      </c>
      <c r="Y227" s="13">
        <v>0</v>
      </c>
      <c r="Z227" s="17">
        <v>0.3237449</v>
      </c>
      <c r="AA227" s="16">
        <f>(K227+R227+V227-W227-X227-Y227-Z227)/G227</f>
        <v>0.87734625833333346</v>
      </c>
      <c r="AB227" s="13">
        <f t="shared" si="30"/>
        <v>0</v>
      </c>
      <c r="AC227" s="13">
        <f>IF(((G227-K227-R227-V227+W227+X227+Y227+Z227)/Q227)&gt;0,ROUNDUP(((G227-K227-R227-V227+W227+X227+Y227+Z227)/Q227),0),0)</f>
        <v>2</v>
      </c>
      <c r="AD227" s="13">
        <f>IF(((1+G227-K227-R227-V227+W227+X227+Y227+Z227)/Q227)&gt;0,ROUNDUP(((1+G227-K227-R227-V227+W227+X227+Y227+Z227)/Q227),0),0)</f>
        <v>3</v>
      </c>
      <c r="AE227" s="16">
        <f>1/G227</f>
        <v>8.3333333333333329E-2</v>
      </c>
      <c r="AF227" s="16">
        <f>P227/(K227+P227)</f>
        <v>9.0909090909090912E-2</v>
      </c>
      <c r="AG227" s="13">
        <v>0</v>
      </c>
      <c r="AH227" s="13">
        <v>0</v>
      </c>
      <c r="AI227" s="13">
        <v>0</v>
      </c>
      <c r="AJ227" s="13">
        <v>0</v>
      </c>
      <c r="AK227" s="13">
        <v>0</v>
      </c>
      <c r="AL227" s="13">
        <f t="shared" si="28"/>
        <v>0</v>
      </c>
      <c r="AM227" s="13">
        <v>1</v>
      </c>
      <c r="AN227" s="13">
        <v>0</v>
      </c>
      <c r="AO227" s="13">
        <v>0</v>
      </c>
      <c r="AP227" s="13">
        <v>0</v>
      </c>
      <c r="AQ227" s="13">
        <f t="shared" si="29"/>
        <v>1</v>
      </c>
      <c r="AR227" s="13" t="s">
        <v>59</v>
      </c>
      <c r="AS227" s="13" t="s">
        <v>89</v>
      </c>
      <c r="AT227" s="13" t="s">
        <v>61</v>
      </c>
      <c r="AU227" s="13">
        <v>7</v>
      </c>
      <c r="AV227" s="13">
        <v>1.28</v>
      </c>
      <c r="AW227" s="13">
        <v>0.38</v>
      </c>
      <c r="AX227" s="13">
        <v>0.77</v>
      </c>
      <c r="AY227" s="16">
        <v>0.8095</v>
      </c>
      <c r="AZ227" s="16">
        <v>0.89149999999999996</v>
      </c>
      <c r="BA227" s="16">
        <v>0.87470000000000003</v>
      </c>
      <c r="BB227" s="13" t="s">
        <v>94</v>
      </c>
      <c r="BC227" s="13" t="s">
        <v>63</v>
      </c>
    </row>
    <row r="228" spans="1:55" x14ac:dyDescent="0.25">
      <c r="A228" s="13" t="s">
        <v>80</v>
      </c>
      <c r="B228" s="13" t="s">
        <v>107</v>
      </c>
      <c r="C228" s="14" t="s">
        <v>91</v>
      </c>
      <c r="D228" s="15">
        <v>6</v>
      </c>
      <c r="E228" s="15" t="s">
        <v>548</v>
      </c>
      <c r="F228" s="13" t="s">
        <v>549</v>
      </c>
      <c r="G228" s="13">
        <v>15</v>
      </c>
      <c r="H228" s="13">
        <v>9</v>
      </c>
      <c r="I228" s="13">
        <v>0</v>
      </c>
      <c r="J228" s="13">
        <v>0</v>
      </c>
      <c r="K228" s="13">
        <f t="shared" si="24"/>
        <v>9</v>
      </c>
      <c r="L228" s="16">
        <f>K228/G228</f>
        <v>0.6</v>
      </c>
      <c r="M228" s="14">
        <v>1.22</v>
      </c>
      <c r="N228" s="13">
        <v>3</v>
      </c>
      <c r="O228" s="13">
        <v>0</v>
      </c>
      <c r="P228" s="13">
        <f t="shared" si="25"/>
        <v>3</v>
      </c>
      <c r="Q228" s="16">
        <v>0.8</v>
      </c>
      <c r="R228" s="17">
        <f t="shared" si="26"/>
        <v>2.4000000000000004</v>
      </c>
      <c r="S228" s="13">
        <v>0</v>
      </c>
      <c r="T228" s="13">
        <v>0</v>
      </c>
      <c r="U228" s="13">
        <v>0</v>
      </c>
      <c r="V228" s="17">
        <f t="shared" si="27"/>
        <v>0</v>
      </c>
      <c r="W228" s="13">
        <v>2</v>
      </c>
      <c r="X228" s="13">
        <v>0</v>
      </c>
      <c r="Y228" s="13">
        <v>0</v>
      </c>
      <c r="Z228" s="17">
        <v>0.6371848</v>
      </c>
      <c r="AA228" s="16">
        <f>(K228+R228+V228-W228-X228-Y228-Z228)/G228</f>
        <v>0.58418767999999999</v>
      </c>
      <c r="AB228" s="13">
        <f t="shared" si="30"/>
        <v>5</v>
      </c>
      <c r="AC228" s="13">
        <f>IF(((G228-K228-R228-V228+W228+X228+Y228+Z228)/Q228)&gt;0,ROUNDUP(((G228-K228-R228-V228+W228+X228+Y228+Z228)/Q228),0),0)</f>
        <v>8</v>
      </c>
      <c r="AD228" s="13">
        <f>IF(((1+G228-K228-R228-V228+W228+X228+Y228+Z228)/Q228)&gt;0,ROUNDUP(((1+G228-K228-R228-V228+W228+X228+Y228+Z228)/Q228),0),0)</f>
        <v>10</v>
      </c>
      <c r="AE228" s="16">
        <f>1/G228</f>
        <v>6.6666666666666666E-2</v>
      </c>
      <c r="AF228" s="16">
        <f>P228/(K228+P228)</f>
        <v>0.25</v>
      </c>
      <c r="AG228" s="13">
        <v>0</v>
      </c>
      <c r="AH228" s="13">
        <v>1</v>
      </c>
      <c r="AI228" s="13">
        <v>0</v>
      </c>
      <c r="AJ228" s="13">
        <v>0</v>
      </c>
      <c r="AK228" s="13">
        <v>2</v>
      </c>
      <c r="AL228" s="13">
        <f t="shared" si="28"/>
        <v>3</v>
      </c>
      <c r="AM228" s="13">
        <v>0</v>
      </c>
      <c r="AN228" s="13">
        <v>0</v>
      </c>
      <c r="AO228" s="13">
        <v>0</v>
      </c>
      <c r="AP228" s="13">
        <v>0</v>
      </c>
      <c r="AQ228" s="13">
        <f t="shared" si="29"/>
        <v>0</v>
      </c>
      <c r="AR228" s="13" t="s">
        <v>59</v>
      </c>
      <c r="AS228" s="13" t="s">
        <v>110</v>
      </c>
      <c r="AT228" s="13" t="s">
        <v>61</v>
      </c>
      <c r="AU228" s="13">
        <v>7</v>
      </c>
      <c r="AV228" s="13">
        <v>1.29</v>
      </c>
      <c r="AW228" s="13">
        <v>0.52</v>
      </c>
      <c r="AX228" s="13">
        <v>0.82</v>
      </c>
      <c r="AY228" s="16">
        <v>0.78949999999999998</v>
      </c>
      <c r="AZ228" s="16">
        <v>0.9153</v>
      </c>
      <c r="BA228" s="16">
        <v>0.85440000000000005</v>
      </c>
      <c r="BB228" s="13" t="s">
        <v>102</v>
      </c>
      <c r="BC228" s="13" t="s">
        <v>63</v>
      </c>
    </row>
    <row r="229" spans="1:55" x14ac:dyDescent="0.25">
      <c r="A229" s="13" t="s">
        <v>54</v>
      </c>
      <c r="B229" s="13" t="s">
        <v>124</v>
      </c>
      <c r="C229" s="14" t="s">
        <v>91</v>
      </c>
      <c r="D229" s="15">
        <v>7</v>
      </c>
      <c r="E229" s="15" t="s">
        <v>550</v>
      </c>
      <c r="F229" s="13" t="s">
        <v>551</v>
      </c>
      <c r="G229" s="13">
        <v>18</v>
      </c>
      <c r="H229" s="13">
        <v>13</v>
      </c>
      <c r="I229" s="13">
        <v>0</v>
      </c>
      <c r="J229" s="13">
        <v>0</v>
      </c>
      <c r="K229" s="13">
        <f t="shared" si="24"/>
        <v>13</v>
      </c>
      <c r="L229" s="16">
        <f>K229/G229</f>
        <v>0.72222222222222221</v>
      </c>
      <c r="M229" s="14">
        <v>0.53</v>
      </c>
      <c r="N229" s="13">
        <v>5</v>
      </c>
      <c r="O229" s="13">
        <v>0</v>
      </c>
      <c r="P229" s="13">
        <f t="shared" si="25"/>
        <v>5</v>
      </c>
      <c r="Q229" s="16">
        <v>0.85</v>
      </c>
      <c r="R229" s="17">
        <f t="shared" si="26"/>
        <v>4.25</v>
      </c>
      <c r="S229" s="13">
        <v>0</v>
      </c>
      <c r="T229" s="13">
        <v>0</v>
      </c>
      <c r="U229" s="13">
        <v>0</v>
      </c>
      <c r="V229" s="17">
        <f t="shared" si="27"/>
        <v>0</v>
      </c>
      <c r="W229" s="13">
        <v>0</v>
      </c>
      <c r="X229" s="13">
        <v>0</v>
      </c>
      <c r="Y229" s="13">
        <v>0</v>
      </c>
      <c r="Z229" s="17">
        <v>0.39656049999999998</v>
      </c>
      <c r="AA229" s="16">
        <f>(K229+R229+V229-W229-X229-Y229-Z229)/G229</f>
        <v>0.93630219444444451</v>
      </c>
      <c r="AB229" s="13">
        <f t="shared" si="30"/>
        <v>0</v>
      </c>
      <c r="AC229" s="13">
        <f>IF(((G229-K229-R229-V229+W229+X229+Y229+Z229)/Q229)&gt;0,ROUNDUP(((G229-K229-R229-V229+W229+X229+Y229+Z229)/Q229),0),0)</f>
        <v>2</v>
      </c>
      <c r="AD229" s="13">
        <f>IF(((1+G229-K229-R229-V229+W229+X229+Y229+Z229)/Q229)&gt;0,ROUNDUP(((1+G229-K229-R229-V229+W229+X229+Y229+Z229)/Q229),0),0)</f>
        <v>3</v>
      </c>
      <c r="AE229" s="16">
        <f>1/G229</f>
        <v>5.5555555555555552E-2</v>
      </c>
      <c r="AF229" s="16">
        <f>P229/(K229+P229)</f>
        <v>0.27777777777777779</v>
      </c>
      <c r="AG229" s="13">
        <v>0</v>
      </c>
      <c r="AH229" s="13">
        <v>1</v>
      </c>
      <c r="AI229" s="13">
        <v>0</v>
      </c>
      <c r="AJ229" s="13">
        <v>1</v>
      </c>
      <c r="AK229" s="13">
        <v>3</v>
      </c>
      <c r="AL229" s="13">
        <f t="shared" si="28"/>
        <v>5</v>
      </c>
      <c r="AM229" s="13">
        <v>0</v>
      </c>
      <c r="AN229" s="13">
        <v>0</v>
      </c>
      <c r="AO229" s="13">
        <v>0</v>
      </c>
      <c r="AP229" s="13">
        <v>0</v>
      </c>
      <c r="AQ229" s="13">
        <f t="shared" si="29"/>
        <v>0</v>
      </c>
      <c r="AR229" s="13" t="s">
        <v>59</v>
      </c>
      <c r="AS229" s="13" t="s">
        <v>60</v>
      </c>
      <c r="AT229" s="13" t="s">
        <v>61</v>
      </c>
      <c r="AU229" s="13">
        <v>7</v>
      </c>
      <c r="AV229" s="13">
        <v>0.65</v>
      </c>
      <c r="AW229" s="13">
        <v>0.32</v>
      </c>
      <c r="AX229" s="13">
        <v>0.9</v>
      </c>
      <c r="AY229" s="16">
        <v>0.88</v>
      </c>
      <c r="AZ229" s="16">
        <v>0.8</v>
      </c>
      <c r="BA229" s="16">
        <v>0.84519999999999995</v>
      </c>
      <c r="BB229" s="13" t="s">
        <v>192</v>
      </c>
      <c r="BC229" s="13" t="s">
        <v>63</v>
      </c>
    </row>
    <row r="230" spans="1:55" x14ac:dyDescent="0.25">
      <c r="A230" s="13" t="s">
        <v>64</v>
      </c>
      <c r="B230" s="13" t="s">
        <v>70</v>
      </c>
      <c r="C230" s="14" t="s">
        <v>75</v>
      </c>
      <c r="D230" s="15">
        <v>7</v>
      </c>
      <c r="E230" s="15" t="s">
        <v>552</v>
      </c>
      <c r="F230" s="13" t="s">
        <v>553</v>
      </c>
      <c r="G230" s="13">
        <v>37</v>
      </c>
      <c r="H230" s="13">
        <v>25</v>
      </c>
      <c r="I230" s="13">
        <v>0</v>
      </c>
      <c r="J230" s="13">
        <v>0</v>
      </c>
      <c r="K230" s="13">
        <f t="shared" si="24"/>
        <v>25</v>
      </c>
      <c r="L230" s="16">
        <f>K230/G230</f>
        <v>0.67567567567567566</v>
      </c>
      <c r="M230" s="14">
        <v>1.63</v>
      </c>
      <c r="N230" s="13">
        <v>10</v>
      </c>
      <c r="O230" s="13">
        <v>0</v>
      </c>
      <c r="P230" s="13">
        <f t="shared" si="25"/>
        <v>10</v>
      </c>
      <c r="Q230" s="16">
        <v>0.65910000000000002</v>
      </c>
      <c r="R230" s="17">
        <f t="shared" si="26"/>
        <v>6.5910000000000002</v>
      </c>
      <c r="S230" s="13">
        <v>1</v>
      </c>
      <c r="T230" s="13">
        <v>0</v>
      </c>
      <c r="U230" s="13">
        <v>0</v>
      </c>
      <c r="V230" s="17">
        <f t="shared" si="27"/>
        <v>0.65910000000000002</v>
      </c>
      <c r="W230" s="13">
        <v>5</v>
      </c>
      <c r="X230" s="13">
        <v>0</v>
      </c>
      <c r="Y230" s="13">
        <v>0</v>
      </c>
      <c r="Z230" s="17">
        <v>2.2010915999999998</v>
      </c>
      <c r="AA230" s="16">
        <f>(K230+R230+V230-W230-X230-Y230-Z230)/G230</f>
        <v>0.67700022702702722</v>
      </c>
      <c r="AB230" s="13">
        <f t="shared" si="30"/>
        <v>8</v>
      </c>
      <c r="AC230" s="13">
        <f>IF(((G230-K230-R230-V230+W230+X230+Y230+Z230)/Q230)&gt;0,ROUNDUP(((G230-K230-R230-V230+W230+X230+Y230+Z230)/Q230),0),0)</f>
        <v>19</v>
      </c>
      <c r="AD230" s="13">
        <f>IF(((1+G230-K230-R230-V230+W230+X230+Y230+Z230)/Q230)&gt;0,ROUNDUP(((1+G230-K230-R230-V230+W230+X230+Y230+Z230)/Q230),0),0)</f>
        <v>20</v>
      </c>
      <c r="AE230" s="16">
        <f>1/G230</f>
        <v>2.7027027027027029E-2</v>
      </c>
      <c r="AF230" s="16">
        <f>P230/(K230+P230)</f>
        <v>0.2857142857142857</v>
      </c>
      <c r="AG230" s="13">
        <v>0</v>
      </c>
      <c r="AH230" s="13">
        <v>5</v>
      </c>
      <c r="AI230" s="13">
        <v>0</v>
      </c>
      <c r="AJ230" s="13">
        <v>2</v>
      </c>
      <c r="AK230" s="13">
        <v>3</v>
      </c>
      <c r="AL230" s="13">
        <f t="shared" si="28"/>
        <v>10</v>
      </c>
      <c r="AM230" s="13">
        <v>0</v>
      </c>
      <c r="AN230" s="13">
        <v>0</v>
      </c>
      <c r="AO230" s="13">
        <v>0</v>
      </c>
      <c r="AP230" s="13">
        <v>0</v>
      </c>
      <c r="AQ230" s="13">
        <f t="shared" si="29"/>
        <v>0</v>
      </c>
      <c r="AR230" s="13" t="s">
        <v>59</v>
      </c>
      <c r="AS230" s="13" t="s">
        <v>73</v>
      </c>
      <c r="AT230" s="13" t="s">
        <v>61</v>
      </c>
      <c r="AU230" s="13">
        <v>3</v>
      </c>
      <c r="AV230" s="13">
        <v>2.06</v>
      </c>
      <c r="AW230" s="13">
        <v>0.94</v>
      </c>
      <c r="AX230" s="13">
        <v>1.68</v>
      </c>
      <c r="AY230" s="16">
        <v>0.72</v>
      </c>
      <c r="AZ230" s="16">
        <v>0.57889999999999997</v>
      </c>
      <c r="BA230" s="16">
        <v>0.78220000000000001</v>
      </c>
      <c r="BB230" s="13" t="s">
        <v>79</v>
      </c>
      <c r="BC230" s="13" t="s">
        <v>63</v>
      </c>
    </row>
    <row r="231" spans="1:55" x14ac:dyDescent="0.25">
      <c r="A231" s="13" t="s">
        <v>80</v>
      </c>
      <c r="B231" s="13" t="s">
        <v>132</v>
      </c>
      <c r="C231" s="14" t="s">
        <v>91</v>
      </c>
      <c r="D231" s="15">
        <v>5</v>
      </c>
      <c r="E231" s="15" t="s">
        <v>554</v>
      </c>
      <c r="F231" s="13" t="s">
        <v>555</v>
      </c>
      <c r="G231" s="13">
        <v>14</v>
      </c>
      <c r="H231" s="13">
        <v>10</v>
      </c>
      <c r="I231" s="13">
        <v>0</v>
      </c>
      <c r="J231" s="13">
        <v>1</v>
      </c>
      <c r="K231" s="13">
        <f t="shared" si="24"/>
        <v>9</v>
      </c>
      <c r="L231" s="16">
        <f>K231/G231</f>
        <v>0.6428571428571429</v>
      </c>
      <c r="M231" s="14">
        <v>0.72</v>
      </c>
      <c r="N231" s="13">
        <v>6</v>
      </c>
      <c r="O231" s="13">
        <v>0</v>
      </c>
      <c r="P231" s="13">
        <f t="shared" si="25"/>
        <v>6</v>
      </c>
      <c r="Q231" s="16">
        <v>1</v>
      </c>
      <c r="R231" s="17">
        <f t="shared" si="26"/>
        <v>6</v>
      </c>
      <c r="S231" s="13">
        <v>0</v>
      </c>
      <c r="T231" s="13">
        <v>0</v>
      </c>
      <c r="U231" s="13">
        <v>0</v>
      </c>
      <c r="V231" s="17">
        <f t="shared" si="27"/>
        <v>0</v>
      </c>
      <c r="W231" s="13">
        <v>1</v>
      </c>
      <c r="X231" s="13">
        <v>0</v>
      </c>
      <c r="Y231" s="13">
        <v>0</v>
      </c>
      <c r="Z231" s="17">
        <v>0.509876</v>
      </c>
      <c r="AA231" s="16">
        <f>(K231+R231+V231-W231-X231-Y231-Z231)/G231</f>
        <v>0.96358028571428567</v>
      </c>
      <c r="AB231" s="13">
        <f t="shared" si="30"/>
        <v>0</v>
      </c>
      <c r="AC231" s="13">
        <f>IF(((G231-K231-R231-V231+W231+X231+Y231+Z231)/Q231)&gt;0,ROUNDUP(((G231-K231-R231-V231+W231+X231+Y231+Z231)/Q231),0),0)</f>
        <v>1</v>
      </c>
      <c r="AD231" s="13">
        <f>IF(((1+G231-K231-R231-V231+W231+X231+Y231+Z231)/Q231)&gt;0,ROUNDUP(((1+G231-K231-R231-V231+W231+X231+Y231+Z231)/Q231),0),0)</f>
        <v>2</v>
      </c>
      <c r="AE231" s="16">
        <f>1/G231</f>
        <v>7.1428571428571425E-2</v>
      </c>
      <c r="AF231" s="16">
        <f>P231/(K231+P231)</f>
        <v>0.4</v>
      </c>
      <c r="AG231" s="13">
        <v>0</v>
      </c>
      <c r="AH231" s="13">
        <v>1</v>
      </c>
      <c r="AI231" s="13">
        <v>0</v>
      </c>
      <c r="AJ231" s="13">
        <v>0</v>
      </c>
      <c r="AK231" s="13">
        <v>3</v>
      </c>
      <c r="AL231" s="13">
        <f t="shared" si="28"/>
        <v>4</v>
      </c>
      <c r="AM231" s="13">
        <v>0</v>
      </c>
      <c r="AN231" s="13">
        <v>0</v>
      </c>
      <c r="AO231" s="13">
        <v>0</v>
      </c>
      <c r="AP231" s="13">
        <v>2</v>
      </c>
      <c r="AQ231" s="13">
        <f t="shared" si="29"/>
        <v>2</v>
      </c>
      <c r="AR231" s="13" t="s">
        <v>59</v>
      </c>
      <c r="AS231" s="13" t="s">
        <v>110</v>
      </c>
      <c r="AT231" s="13" t="s">
        <v>61</v>
      </c>
      <c r="AU231" s="13">
        <v>7</v>
      </c>
      <c r="AV231" s="13">
        <v>0.98</v>
      </c>
      <c r="AW231" s="13">
        <v>0.49</v>
      </c>
      <c r="AX231" s="13">
        <v>0.77</v>
      </c>
      <c r="AY231" s="16">
        <v>1</v>
      </c>
      <c r="AZ231" s="16">
        <v>1</v>
      </c>
      <c r="BA231" s="16">
        <v>0.87470000000000003</v>
      </c>
      <c r="BB231" s="13" t="s">
        <v>94</v>
      </c>
      <c r="BC231" s="13" t="s">
        <v>63</v>
      </c>
    </row>
    <row r="232" spans="1:55" x14ac:dyDescent="0.25">
      <c r="A232" s="13" t="s">
        <v>64</v>
      </c>
      <c r="B232" s="13" t="s">
        <v>70</v>
      </c>
      <c r="C232" s="14" t="s">
        <v>75</v>
      </c>
      <c r="D232" s="15">
        <v>6</v>
      </c>
      <c r="E232" s="15" t="s">
        <v>556</v>
      </c>
      <c r="F232" s="13" t="s">
        <v>521</v>
      </c>
      <c r="G232" s="13">
        <v>26</v>
      </c>
      <c r="H232" s="13">
        <v>20</v>
      </c>
      <c r="I232" s="13">
        <v>0</v>
      </c>
      <c r="J232" s="13">
        <v>0</v>
      </c>
      <c r="K232" s="13">
        <f t="shared" si="24"/>
        <v>20</v>
      </c>
      <c r="L232" s="16">
        <f>K232/G232</f>
        <v>0.76923076923076927</v>
      </c>
      <c r="M232" s="14">
        <v>1.51</v>
      </c>
      <c r="N232" s="13">
        <v>2</v>
      </c>
      <c r="O232" s="13">
        <v>0</v>
      </c>
      <c r="P232" s="13">
        <f t="shared" si="25"/>
        <v>2</v>
      </c>
      <c r="Q232" s="16">
        <v>0.7429</v>
      </c>
      <c r="R232" s="17">
        <f t="shared" si="26"/>
        <v>1.4858</v>
      </c>
      <c r="S232" s="13">
        <v>1</v>
      </c>
      <c r="T232" s="13">
        <v>0</v>
      </c>
      <c r="U232" s="13">
        <v>0</v>
      </c>
      <c r="V232" s="17">
        <f t="shared" si="27"/>
        <v>0.7429</v>
      </c>
      <c r="W232" s="13">
        <v>0</v>
      </c>
      <c r="X232" s="13">
        <v>0</v>
      </c>
      <c r="Y232" s="13">
        <v>0</v>
      </c>
      <c r="Z232" s="17">
        <v>1.1470275000000001</v>
      </c>
      <c r="AA232" s="16">
        <f>(K232+R232+V232-W232-X232-Y232-Z232)/G232</f>
        <v>0.81083355769230769</v>
      </c>
      <c r="AB232" s="13">
        <f t="shared" si="30"/>
        <v>0</v>
      </c>
      <c r="AC232" s="13">
        <f>IF(((G232-K232-R232-V232+W232+X232+Y232+Z232)/Q232)&gt;0,ROUNDUP(((G232-K232-R232-V232+W232+X232+Y232+Z232)/Q232),0),0)</f>
        <v>7</v>
      </c>
      <c r="AD232" s="13">
        <f>IF(((1+G232-K232-R232-V232+W232+X232+Y232+Z232)/Q232)&gt;0,ROUNDUP(((1+G232-K232-R232-V232+W232+X232+Y232+Z232)/Q232),0),0)</f>
        <v>8</v>
      </c>
      <c r="AE232" s="16">
        <f>1/G232</f>
        <v>3.8461538461538464E-2</v>
      </c>
      <c r="AF232" s="16">
        <f>P232/(K232+P232)</f>
        <v>9.0909090909090912E-2</v>
      </c>
      <c r="AG232" s="13">
        <v>0</v>
      </c>
      <c r="AH232" s="13">
        <v>0</v>
      </c>
      <c r="AI232" s="13">
        <v>0</v>
      </c>
      <c r="AJ232" s="13">
        <v>0</v>
      </c>
      <c r="AK232" s="13">
        <v>0</v>
      </c>
      <c r="AL232" s="13">
        <f t="shared" si="28"/>
        <v>0</v>
      </c>
      <c r="AM232" s="13">
        <v>1</v>
      </c>
      <c r="AN232" s="13">
        <v>0</v>
      </c>
      <c r="AO232" s="13">
        <v>1</v>
      </c>
      <c r="AP232" s="13">
        <v>0</v>
      </c>
      <c r="AQ232" s="13">
        <f t="shared" si="29"/>
        <v>2</v>
      </c>
      <c r="AR232" s="13" t="s">
        <v>59</v>
      </c>
      <c r="AS232" s="13" t="s">
        <v>73</v>
      </c>
      <c r="AT232" s="13" t="s">
        <v>61</v>
      </c>
      <c r="AU232" s="13">
        <v>3</v>
      </c>
      <c r="AV232" s="13">
        <v>1.86</v>
      </c>
      <c r="AW232" s="13">
        <v>0.72</v>
      </c>
      <c r="AX232" s="13">
        <v>1.77</v>
      </c>
      <c r="AY232" s="16">
        <v>0.72</v>
      </c>
      <c r="AZ232" s="16">
        <v>0.8</v>
      </c>
      <c r="BA232" s="16">
        <v>0.76239999999999997</v>
      </c>
      <c r="BB232" s="13" t="s">
        <v>85</v>
      </c>
      <c r="BC232" s="13" t="s">
        <v>63</v>
      </c>
    </row>
    <row r="233" spans="1:55" x14ac:dyDescent="0.25">
      <c r="A233" s="13" t="s">
        <v>80</v>
      </c>
      <c r="B233" s="13" t="s">
        <v>115</v>
      </c>
      <c r="C233" s="14" t="s">
        <v>56</v>
      </c>
      <c r="D233" s="15">
        <v>8</v>
      </c>
      <c r="E233" s="15" t="s">
        <v>557</v>
      </c>
      <c r="F233" s="13" t="s">
        <v>558</v>
      </c>
      <c r="G233" s="13">
        <v>24</v>
      </c>
      <c r="H233" s="13">
        <v>20</v>
      </c>
      <c r="I233" s="13">
        <v>0</v>
      </c>
      <c r="J233" s="13">
        <v>0</v>
      </c>
      <c r="K233" s="13">
        <f t="shared" si="24"/>
        <v>20</v>
      </c>
      <c r="L233" s="16">
        <f>K233/G233</f>
        <v>0.83333333333333337</v>
      </c>
      <c r="M233" s="14">
        <v>1.0900000000000001</v>
      </c>
      <c r="N233" s="13">
        <v>2</v>
      </c>
      <c r="O233" s="13">
        <v>0</v>
      </c>
      <c r="P233" s="13">
        <f t="shared" si="25"/>
        <v>2</v>
      </c>
      <c r="Q233" s="16">
        <v>1</v>
      </c>
      <c r="R233" s="17">
        <f t="shared" si="26"/>
        <v>2</v>
      </c>
      <c r="S233" s="13">
        <v>3</v>
      </c>
      <c r="T233" s="13">
        <v>0</v>
      </c>
      <c r="U233" s="13">
        <v>0</v>
      </c>
      <c r="V233" s="17">
        <f t="shared" si="27"/>
        <v>3</v>
      </c>
      <c r="W233" s="13">
        <v>2</v>
      </c>
      <c r="X233" s="13">
        <v>0</v>
      </c>
      <c r="Y233" s="13">
        <v>0</v>
      </c>
      <c r="Z233" s="17">
        <v>1.8592219999999999</v>
      </c>
      <c r="AA233" s="16">
        <f>(K233+R233+V233-W233-X233-Y233-Z233)/G233</f>
        <v>0.88086575</v>
      </c>
      <c r="AB233" s="13">
        <f t="shared" si="30"/>
        <v>0</v>
      </c>
      <c r="AC233" s="13">
        <f>IF(((G233-K233-R233-V233+W233+X233+Y233+Z233)/Q233)&gt;0,ROUNDUP(((G233-K233-R233-V233+W233+X233+Y233+Z233)/Q233),0),0)</f>
        <v>3</v>
      </c>
      <c r="AD233" s="13">
        <f>IF(((1+G233-K233-R233-V233+W233+X233+Y233+Z233)/Q233)&gt;0,ROUNDUP(((1+G233-K233-R233-V233+W233+X233+Y233+Z233)/Q233),0),0)</f>
        <v>4</v>
      </c>
      <c r="AE233" s="16">
        <f>1/G233</f>
        <v>4.1666666666666664E-2</v>
      </c>
      <c r="AF233" s="16">
        <f>P233/(K233+P233)</f>
        <v>9.0909090909090912E-2</v>
      </c>
      <c r="AG233" s="13">
        <v>0</v>
      </c>
      <c r="AH233" s="13">
        <v>1</v>
      </c>
      <c r="AI233" s="13">
        <v>0</v>
      </c>
      <c r="AJ233" s="13">
        <v>1</v>
      </c>
      <c r="AK233" s="13">
        <v>0</v>
      </c>
      <c r="AL233" s="13">
        <f t="shared" si="28"/>
        <v>2</v>
      </c>
      <c r="AM233" s="13">
        <v>0</v>
      </c>
      <c r="AN233" s="13">
        <v>0</v>
      </c>
      <c r="AO233" s="13">
        <v>0</v>
      </c>
      <c r="AP233" s="13">
        <v>0</v>
      </c>
      <c r="AQ233" s="13">
        <f t="shared" si="29"/>
        <v>0</v>
      </c>
      <c r="AR233" s="13" t="s">
        <v>59</v>
      </c>
      <c r="AS233" s="13" t="s">
        <v>110</v>
      </c>
      <c r="AT233" s="13" t="s">
        <v>61</v>
      </c>
      <c r="AU233" s="13">
        <v>2</v>
      </c>
      <c r="AV233" s="13">
        <v>0.9</v>
      </c>
      <c r="AW233" s="13">
        <v>1.29</v>
      </c>
      <c r="AX233" s="13">
        <v>1.58</v>
      </c>
      <c r="AY233" s="16">
        <v>1</v>
      </c>
      <c r="AZ233" s="16">
        <v>1</v>
      </c>
      <c r="BA233" s="16">
        <v>0.67549999999999999</v>
      </c>
      <c r="BB233" s="13" t="s">
        <v>509</v>
      </c>
      <c r="BC233" s="13" t="s">
        <v>63</v>
      </c>
    </row>
    <row r="234" spans="1:55" x14ac:dyDescent="0.25">
      <c r="A234" s="13" t="s">
        <v>64</v>
      </c>
      <c r="B234" s="13" t="s">
        <v>74</v>
      </c>
      <c r="C234" s="14" t="s">
        <v>75</v>
      </c>
      <c r="D234" s="15">
        <v>5</v>
      </c>
      <c r="E234" s="15" t="s">
        <v>559</v>
      </c>
      <c r="F234" s="13" t="s">
        <v>560</v>
      </c>
      <c r="G234" s="13">
        <v>18</v>
      </c>
      <c r="H234" s="13">
        <v>17</v>
      </c>
      <c r="I234" s="13">
        <v>0</v>
      </c>
      <c r="J234" s="13">
        <v>0</v>
      </c>
      <c r="K234" s="13">
        <f t="shared" si="24"/>
        <v>17</v>
      </c>
      <c r="L234" s="16">
        <f>K234/G234</f>
        <v>0.94444444444444442</v>
      </c>
      <c r="M234" s="14">
        <v>1.67</v>
      </c>
      <c r="N234" s="13">
        <v>3</v>
      </c>
      <c r="O234" s="13">
        <v>0</v>
      </c>
      <c r="P234" s="13">
        <f t="shared" si="25"/>
        <v>3</v>
      </c>
      <c r="Q234" s="16">
        <v>0.8125</v>
      </c>
      <c r="R234" s="17">
        <f t="shared" si="26"/>
        <v>2.4375</v>
      </c>
      <c r="S234" s="13">
        <v>0</v>
      </c>
      <c r="T234" s="13">
        <v>0</v>
      </c>
      <c r="U234" s="13">
        <v>0</v>
      </c>
      <c r="V234" s="17">
        <f t="shared" si="27"/>
        <v>0</v>
      </c>
      <c r="W234" s="13">
        <v>0</v>
      </c>
      <c r="X234" s="13">
        <v>0</v>
      </c>
      <c r="Y234" s="13">
        <v>0</v>
      </c>
      <c r="Z234" s="17">
        <v>1.2272886999999999</v>
      </c>
      <c r="AA234" s="16">
        <f>(K234+R234+V234-W234-X234-Y234-Z234)/G234</f>
        <v>1.0116784055555557</v>
      </c>
      <c r="AB234" s="13">
        <f t="shared" si="30"/>
        <v>0</v>
      </c>
      <c r="AC234" s="13">
        <f>IF(((G234-K234-R234-V234+W234+X234+Y234+Z234)/Q234)&gt;0,ROUNDUP(((G234-K234-R234-V234+W234+X234+Y234+Z234)/Q234),0),0)</f>
        <v>0</v>
      </c>
      <c r="AD234" s="13">
        <f>IF(((1+G234-K234-R234-V234+W234+X234+Y234+Z234)/Q234)&gt;0,ROUNDUP(((1+G234-K234-R234-V234+W234+X234+Y234+Z234)/Q234),0),0)</f>
        <v>1</v>
      </c>
      <c r="AE234" s="16">
        <f>1/G234</f>
        <v>5.5555555555555552E-2</v>
      </c>
      <c r="AF234" s="16">
        <f>P234/(K234+P234)</f>
        <v>0.15</v>
      </c>
      <c r="AG234" s="13">
        <v>0</v>
      </c>
      <c r="AH234" s="13">
        <v>1</v>
      </c>
      <c r="AI234" s="13">
        <v>0</v>
      </c>
      <c r="AJ234" s="13">
        <v>0</v>
      </c>
      <c r="AK234" s="13">
        <v>2</v>
      </c>
      <c r="AL234" s="13">
        <f t="shared" si="28"/>
        <v>3</v>
      </c>
      <c r="AM234" s="13">
        <v>0</v>
      </c>
      <c r="AN234" s="13">
        <v>0</v>
      </c>
      <c r="AO234" s="13">
        <v>0</v>
      </c>
      <c r="AP234" s="13">
        <v>0</v>
      </c>
      <c r="AQ234" s="13">
        <f t="shared" si="29"/>
        <v>0</v>
      </c>
      <c r="AR234" s="13" t="s">
        <v>59</v>
      </c>
      <c r="AS234" s="13" t="s">
        <v>78</v>
      </c>
      <c r="AT234" s="13" t="s">
        <v>61</v>
      </c>
      <c r="AU234" s="13">
        <v>3</v>
      </c>
      <c r="AV234" s="13">
        <v>2.1</v>
      </c>
      <c r="AW234" s="13">
        <v>0.7</v>
      </c>
      <c r="AX234" s="13">
        <v>0.77</v>
      </c>
      <c r="AY234" s="16">
        <v>0.75</v>
      </c>
      <c r="AZ234" s="16">
        <v>1</v>
      </c>
      <c r="BA234" s="16">
        <v>0.87470000000000003</v>
      </c>
      <c r="BB234" s="13" t="s">
        <v>94</v>
      </c>
      <c r="BC234" s="13" t="s">
        <v>63</v>
      </c>
    </row>
    <row r="235" spans="1:55" x14ac:dyDescent="0.25">
      <c r="A235" s="13" t="s">
        <v>64</v>
      </c>
      <c r="B235" s="13" t="s">
        <v>97</v>
      </c>
      <c r="C235" s="14" t="s">
        <v>75</v>
      </c>
      <c r="D235" s="15">
        <v>9</v>
      </c>
      <c r="E235" s="15" t="s">
        <v>561</v>
      </c>
      <c r="F235" s="13" t="s">
        <v>562</v>
      </c>
      <c r="G235" s="13">
        <v>43</v>
      </c>
      <c r="H235" s="13">
        <v>38</v>
      </c>
      <c r="I235" s="13">
        <v>0</v>
      </c>
      <c r="J235" s="13">
        <v>0</v>
      </c>
      <c r="K235" s="13">
        <f t="shared" si="24"/>
        <v>38</v>
      </c>
      <c r="L235" s="16">
        <f>K235/G235</f>
        <v>0.88372093023255816</v>
      </c>
      <c r="M235" s="14">
        <v>1.52</v>
      </c>
      <c r="N235" s="13">
        <v>5</v>
      </c>
      <c r="O235" s="13">
        <v>0</v>
      </c>
      <c r="P235" s="13">
        <f t="shared" si="25"/>
        <v>5</v>
      </c>
      <c r="Q235" s="16">
        <v>0.95</v>
      </c>
      <c r="R235" s="17">
        <f t="shared" si="26"/>
        <v>4.75</v>
      </c>
      <c r="S235" s="13">
        <v>7</v>
      </c>
      <c r="T235" s="13">
        <v>0</v>
      </c>
      <c r="U235" s="13">
        <v>0</v>
      </c>
      <c r="V235" s="17">
        <f t="shared" si="27"/>
        <v>6.6499999999999995</v>
      </c>
      <c r="W235" s="13">
        <v>4</v>
      </c>
      <c r="X235" s="13">
        <v>0</v>
      </c>
      <c r="Y235" s="13">
        <v>0</v>
      </c>
      <c r="Z235" s="17">
        <v>2.1308158000000001</v>
      </c>
      <c r="AA235" s="16">
        <f>(K235+R235+V235-W235-X235-Y235-Z235)/G235</f>
        <v>1.0062600976744185</v>
      </c>
      <c r="AB235" s="13">
        <f t="shared" si="30"/>
        <v>0</v>
      </c>
      <c r="AC235" s="13">
        <f>IF(((G235-K235-R235-V235+W235+X235+Y235+Z235)/Q235)&gt;0,ROUNDUP(((G235-K235-R235-V235+W235+X235+Y235+Z235)/Q235),0),0)</f>
        <v>0</v>
      </c>
      <c r="AD235" s="13">
        <f>IF(((1+G235-K235-R235-V235+W235+X235+Y235+Z235)/Q235)&gt;0,ROUNDUP(((1+G235-K235-R235-V235+W235+X235+Y235+Z235)/Q235),0),0)</f>
        <v>1</v>
      </c>
      <c r="AE235" s="16">
        <f>1/G235</f>
        <v>2.3255813953488372E-2</v>
      </c>
      <c r="AF235" s="16">
        <f>P235/(K235+P235)</f>
        <v>0.11627906976744186</v>
      </c>
      <c r="AG235" s="13">
        <v>0</v>
      </c>
      <c r="AH235" s="13">
        <v>0</v>
      </c>
      <c r="AI235" s="13">
        <v>1</v>
      </c>
      <c r="AJ235" s="13">
        <v>0</v>
      </c>
      <c r="AK235" s="13">
        <v>0</v>
      </c>
      <c r="AL235" s="13">
        <f t="shared" si="28"/>
        <v>1</v>
      </c>
      <c r="AM235" s="13">
        <v>1</v>
      </c>
      <c r="AN235" s="13">
        <v>1</v>
      </c>
      <c r="AO235" s="13">
        <v>1</v>
      </c>
      <c r="AP235" s="13">
        <v>1</v>
      </c>
      <c r="AQ235" s="13">
        <f t="shared" si="29"/>
        <v>4</v>
      </c>
      <c r="AR235" s="13" t="s">
        <v>59</v>
      </c>
      <c r="AS235" s="13" t="s">
        <v>78</v>
      </c>
      <c r="AT235" s="13" t="s">
        <v>61</v>
      </c>
      <c r="AU235" s="13">
        <v>3</v>
      </c>
      <c r="AV235" s="13">
        <v>2.5</v>
      </c>
      <c r="AW235" s="13">
        <v>1.39</v>
      </c>
      <c r="AX235" s="13">
        <v>1.99</v>
      </c>
      <c r="AY235" s="16">
        <v>0.71660000000000001</v>
      </c>
      <c r="AZ235" s="16">
        <v>0.94340000000000002</v>
      </c>
      <c r="BA235" s="16">
        <v>0.74929999999999997</v>
      </c>
      <c r="BB235" s="13" t="s">
        <v>90</v>
      </c>
      <c r="BC235" s="13" t="s">
        <v>63</v>
      </c>
    </row>
    <row r="236" spans="1:55" x14ac:dyDescent="0.25">
      <c r="A236" s="13" t="s">
        <v>80</v>
      </c>
      <c r="B236" s="13" t="s">
        <v>132</v>
      </c>
      <c r="C236" s="14" t="s">
        <v>75</v>
      </c>
      <c r="D236" s="15">
        <v>6</v>
      </c>
      <c r="E236" s="15" t="s">
        <v>563</v>
      </c>
      <c r="F236" s="13" t="s">
        <v>564</v>
      </c>
      <c r="G236" s="13">
        <v>32</v>
      </c>
      <c r="H236" s="13">
        <v>19</v>
      </c>
      <c r="I236" s="13">
        <v>0</v>
      </c>
      <c r="J236" s="13">
        <v>0</v>
      </c>
      <c r="K236" s="13">
        <f t="shared" si="24"/>
        <v>19</v>
      </c>
      <c r="L236" s="16">
        <f>K236/G236</f>
        <v>0.59375</v>
      </c>
      <c r="M236" s="14">
        <v>0.95</v>
      </c>
      <c r="N236" s="13">
        <v>4</v>
      </c>
      <c r="O236" s="13">
        <v>0</v>
      </c>
      <c r="P236" s="13">
        <f t="shared" si="25"/>
        <v>4</v>
      </c>
      <c r="Q236" s="16">
        <v>1</v>
      </c>
      <c r="R236" s="17">
        <f t="shared" si="26"/>
        <v>4</v>
      </c>
      <c r="S236" s="13">
        <v>1</v>
      </c>
      <c r="T236" s="13">
        <v>0</v>
      </c>
      <c r="U236" s="13">
        <v>0</v>
      </c>
      <c r="V236" s="17">
        <f t="shared" si="27"/>
        <v>1</v>
      </c>
      <c r="W236" s="13">
        <v>1</v>
      </c>
      <c r="X236" s="13">
        <v>0</v>
      </c>
      <c r="Y236" s="13">
        <v>0</v>
      </c>
      <c r="Z236" s="17">
        <v>0.47328369999999997</v>
      </c>
      <c r="AA236" s="16">
        <f>(K236+R236+V236-W236-X236-Y236-Z236)/G236</f>
        <v>0.70395988437500001</v>
      </c>
      <c r="AB236" s="13">
        <f t="shared" si="30"/>
        <v>4</v>
      </c>
      <c r="AC236" s="13">
        <f>IF(((G236-K236-R236-V236+W236+X236+Y236+Z236)/Q236)&gt;0,ROUNDUP(((G236-K236-R236-V236+W236+X236+Y236+Z236)/Q236),0),0)</f>
        <v>10</v>
      </c>
      <c r="AD236" s="13">
        <f>IF(((1+G236-K236-R236-V236+W236+X236+Y236+Z236)/Q236)&gt;0,ROUNDUP(((1+G236-K236-R236-V236+W236+X236+Y236+Z236)/Q236),0),0)</f>
        <v>11</v>
      </c>
      <c r="AE236" s="16">
        <f>1/G236</f>
        <v>3.125E-2</v>
      </c>
      <c r="AF236" s="16">
        <f>P236/(K236+P236)</f>
        <v>0.17391304347826086</v>
      </c>
      <c r="AG236" s="13">
        <v>0</v>
      </c>
      <c r="AH236" s="13">
        <v>0</v>
      </c>
      <c r="AI236" s="13">
        <v>0</v>
      </c>
      <c r="AJ236" s="13">
        <v>2</v>
      </c>
      <c r="AK236" s="13">
        <v>1</v>
      </c>
      <c r="AL236" s="13">
        <f t="shared" si="28"/>
        <v>3</v>
      </c>
      <c r="AM236" s="13">
        <v>0</v>
      </c>
      <c r="AN236" s="13">
        <v>0</v>
      </c>
      <c r="AO236" s="13">
        <v>1</v>
      </c>
      <c r="AP236" s="13">
        <v>0</v>
      </c>
      <c r="AQ236" s="13">
        <f t="shared" si="29"/>
        <v>1</v>
      </c>
      <c r="AR236" s="13" t="s">
        <v>59</v>
      </c>
      <c r="AS236" s="13" t="s">
        <v>110</v>
      </c>
      <c r="AT236" s="13" t="s">
        <v>61</v>
      </c>
      <c r="AU236" s="13">
        <v>3</v>
      </c>
      <c r="AV236" s="13">
        <v>1.32</v>
      </c>
      <c r="AW236" s="13">
        <v>0.27</v>
      </c>
      <c r="AX236" s="13">
        <v>1.77</v>
      </c>
      <c r="AY236" s="16">
        <v>1</v>
      </c>
      <c r="AZ236" s="16">
        <v>1</v>
      </c>
      <c r="BA236" s="16">
        <v>0.76239999999999997</v>
      </c>
      <c r="BB236" s="13" t="s">
        <v>85</v>
      </c>
      <c r="BC236" s="13" t="s">
        <v>63</v>
      </c>
    </row>
    <row r="237" spans="1:55" x14ac:dyDescent="0.25">
      <c r="A237" s="13" t="s">
        <v>54</v>
      </c>
      <c r="B237" s="13" t="s">
        <v>127</v>
      </c>
      <c r="C237" s="14" t="s">
        <v>91</v>
      </c>
      <c r="D237" s="15">
        <v>6</v>
      </c>
      <c r="E237" s="15" t="s">
        <v>565</v>
      </c>
      <c r="F237" s="13" t="s">
        <v>566</v>
      </c>
      <c r="G237" s="13">
        <v>14</v>
      </c>
      <c r="H237" s="13">
        <v>10</v>
      </c>
      <c r="I237" s="13">
        <v>0</v>
      </c>
      <c r="J237" s="13">
        <v>0</v>
      </c>
      <c r="K237" s="13">
        <f t="shared" si="24"/>
        <v>10</v>
      </c>
      <c r="L237" s="16">
        <f>K237/G237</f>
        <v>0.7142857142857143</v>
      </c>
      <c r="M237" s="14">
        <v>0.69</v>
      </c>
      <c r="N237" s="13">
        <v>4</v>
      </c>
      <c r="O237" s="13">
        <v>0</v>
      </c>
      <c r="P237" s="13">
        <f t="shared" si="25"/>
        <v>4</v>
      </c>
      <c r="Q237" s="16">
        <v>0.93940000000000001</v>
      </c>
      <c r="R237" s="17">
        <f t="shared" si="26"/>
        <v>3.7576000000000001</v>
      </c>
      <c r="S237" s="13">
        <v>0</v>
      </c>
      <c r="T237" s="13">
        <v>0</v>
      </c>
      <c r="U237" s="13">
        <v>0</v>
      </c>
      <c r="V237" s="17">
        <f t="shared" si="27"/>
        <v>0</v>
      </c>
      <c r="W237" s="13">
        <v>1</v>
      </c>
      <c r="X237" s="13">
        <v>0</v>
      </c>
      <c r="Y237" s="13">
        <v>0</v>
      </c>
      <c r="Z237" s="17">
        <v>0.1844577</v>
      </c>
      <c r="AA237" s="16">
        <f>(K237+R237+V237-W237-X237-Y237-Z237)/G237</f>
        <v>0.89808159285714295</v>
      </c>
      <c r="AB237" s="13">
        <f t="shared" si="30"/>
        <v>0</v>
      </c>
      <c r="AC237" s="13">
        <f>IF(((G237-K237-R237-V237+W237+X237+Y237+Z237)/Q237)&gt;0,ROUNDUP(((G237-K237-R237-V237+W237+X237+Y237+Z237)/Q237),0),0)</f>
        <v>2</v>
      </c>
      <c r="AD237" s="13">
        <f>IF(((1+G237-K237-R237-V237+W237+X237+Y237+Z237)/Q237)&gt;0,ROUNDUP(((1+G237-K237-R237-V237+W237+X237+Y237+Z237)/Q237),0),0)</f>
        <v>3</v>
      </c>
      <c r="AE237" s="16">
        <f>1/G237</f>
        <v>7.1428571428571425E-2</v>
      </c>
      <c r="AF237" s="16">
        <f>P237/(K237+P237)</f>
        <v>0.2857142857142857</v>
      </c>
      <c r="AG237" s="13">
        <v>0</v>
      </c>
      <c r="AH237" s="13">
        <v>3</v>
      </c>
      <c r="AI237" s="13">
        <v>0</v>
      </c>
      <c r="AJ237" s="13">
        <v>0</v>
      </c>
      <c r="AK237" s="13">
        <v>1</v>
      </c>
      <c r="AL237" s="13">
        <f t="shared" si="28"/>
        <v>4</v>
      </c>
      <c r="AM237" s="13">
        <v>0</v>
      </c>
      <c r="AN237" s="13">
        <v>0</v>
      </c>
      <c r="AO237" s="13">
        <v>0</v>
      </c>
      <c r="AP237" s="13">
        <v>0</v>
      </c>
      <c r="AQ237" s="13">
        <f t="shared" si="29"/>
        <v>0</v>
      </c>
      <c r="AR237" s="13" t="s">
        <v>59</v>
      </c>
      <c r="AS237" s="13" t="s">
        <v>89</v>
      </c>
      <c r="AT237" s="13" t="s">
        <v>61</v>
      </c>
      <c r="AU237" s="13">
        <v>7</v>
      </c>
      <c r="AV237" s="13">
        <v>0.73</v>
      </c>
      <c r="AW237" s="13">
        <v>0.52</v>
      </c>
      <c r="AX237" s="13">
        <v>0.82</v>
      </c>
      <c r="AY237" s="16">
        <v>0.93330000000000002</v>
      </c>
      <c r="AZ237" s="16">
        <v>0.9153</v>
      </c>
      <c r="BA237" s="16">
        <v>0.85440000000000005</v>
      </c>
      <c r="BB237" s="13" t="s">
        <v>102</v>
      </c>
      <c r="BC237" s="13" t="s">
        <v>63</v>
      </c>
    </row>
    <row r="238" spans="1:55" x14ac:dyDescent="0.25">
      <c r="A238" s="13" t="s">
        <v>64</v>
      </c>
      <c r="B238" s="13" t="s">
        <v>97</v>
      </c>
      <c r="C238" s="14" t="s">
        <v>91</v>
      </c>
      <c r="D238" s="15">
        <v>6</v>
      </c>
      <c r="E238" s="15" t="s">
        <v>567</v>
      </c>
      <c r="F238" s="13" t="s">
        <v>568</v>
      </c>
      <c r="G238" s="13">
        <v>16</v>
      </c>
      <c r="H238" s="13">
        <v>14</v>
      </c>
      <c r="I238" s="13">
        <v>0</v>
      </c>
      <c r="J238" s="13">
        <v>0</v>
      </c>
      <c r="K238" s="13">
        <f t="shared" si="24"/>
        <v>14</v>
      </c>
      <c r="L238" s="16">
        <f>K238/G238</f>
        <v>0.875</v>
      </c>
      <c r="M238" s="14">
        <v>0.86</v>
      </c>
      <c r="N238" s="13">
        <v>3</v>
      </c>
      <c r="O238" s="13">
        <v>0</v>
      </c>
      <c r="P238" s="13">
        <f t="shared" si="25"/>
        <v>3</v>
      </c>
      <c r="Q238" s="16">
        <v>0.89190000000000003</v>
      </c>
      <c r="R238" s="17">
        <f t="shared" si="26"/>
        <v>2.6757</v>
      </c>
      <c r="S238" s="13">
        <v>0</v>
      </c>
      <c r="T238" s="13">
        <v>0</v>
      </c>
      <c r="U238" s="13">
        <v>0</v>
      </c>
      <c r="V238" s="17">
        <f t="shared" si="27"/>
        <v>0</v>
      </c>
      <c r="W238" s="13">
        <v>1</v>
      </c>
      <c r="X238" s="13">
        <v>0</v>
      </c>
      <c r="Y238" s="13">
        <v>0</v>
      </c>
      <c r="Z238" s="17">
        <v>1.0478628000000001</v>
      </c>
      <c r="AA238" s="16">
        <f>(K238+R238+V238-W238-X238-Y238-Z238)/G238</f>
        <v>0.91423982499999989</v>
      </c>
      <c r="AB238" s="13">
        <f t="shared" si="30"/>
        <v>0</v>
      </c>
      <c r="AC238" s="13">
        <f>IF(((G238-K238-R238-V238+W238+X238+Y238+Z238)/Q238)&gt;0,ROUNDUP(((G238-K238-R238-V238+W238+X238+Y238+Z238)/Q238),0),0)</f>
        <v>2</v>
      </c>
      <c r="AD238" s="13">
        <f>IF(((1+G238-K238-R238-V238+W238+X238+Y238+Z238)/Q238)&gt;0,ROUNDUP(((1+G238-K238-R238-V238+W238+X238+Y238+Z238)/Q238),0),0)</f>
        <v>3</v>
      </c>
      <c r="AE238" s="16">
        <f>1/G238</f>
        <v>6.25E-2</v>
      </c>
      <c r="AF238" s="16">
        <f>P238/(K238+P238)</f>
        <v>0.17647058823529413</v>
      </c>
      <c r="AG238" s="13">
        <v>0</v>
      </c>
      <c r="AH238" s="13">
        <v>0</v>
      </c>
      <c r="AI238" s="13">
        <v>0</v>
      </c>
      <c r="AJ238" s="13">
        <v>0</v>
      </c>
      <c r="AK238" s="13">
        <v>2</v>
      </c>
      <c r="AL238" s="13">
        <f t="shared" si="28"/>
        <v>2</v>
      </c>
      <c r="AM238" s="13">
        <v>0</v>
      </c>
      <c r="AN238" s="13">
        <v>0</v>
      </c>
      <c r="AO238" s="13">
        <v>0</v>
      </c>
      <c r="AP238" s="13">
        <v>1</v>
      </c>
      <c r="AQ238" s="13">
        <f t="shared" si="29"/>
        <v>1</v>
      </c>
      <c r="AR238" s="13" t="s">
        <v>59</v>
      </c>
      <c r="AS238" s="13" t="s">
        <v>78</v>
      </c>
      <c r="AT238" s="13" t="s">
        <v>61</v>
      </c>
      <c r="AU238" s="13">
        <v>7</v>
      </c>
      <c r="AV238" s="13">
        <v>1.1100000000000001</v>
      </c>
      <c r="AW238" s="13">
        <v>0.3</v>
      </c>
      <c r="AX238" s="13">
        <v>0.82</v>
      </c>
      <c r="AY238" s="16">
        <v>0.85189999999999999</v>
      </c>
      <c r="AZ238" s="16">
        <v>1</v>
      </c>
      <c r="BA238" s="16">
        <v>0.85440000000000005</v>
      </c>
      <c r="BB238" s="13" t="s">
        <v>102</v>
      </c>
      <c r="BC238" s="13" t="s">
        <v>63</v>
      </c>
    </row>
    <row r="239" spans="1:55" x14ac:dyDescent="0.25">
      <c r="A239" s="13" t="s">
        <v>54</v>
      </c>
      <c r="B239" s="13" t="s">
        <v>127</v>
      </c>
      <c r="C239" s="14" t="s">
        <v>91</v>
      </c>
      <c r="D239" s="15">
        <v>6</v>
      </c>
      <c r="E239" s="15" t="s">
        <v>569</v>
      </c>
      <c r="F239" s="13" t="s">
        <v>570</v>
      </c>
      <c r="G239" s="13">
        <v>21</v>
      </c>
      <c r="H239" s="13">
        <v>11</v>
      </c>
      <c r="I239" s="13">
        <v>0</v>
      </c>
      <c r="J239" s="13">
        <v>0</v>
      </c>
      <c r="K239" s="13">
        <f t="shared" si="24"/>
        <v>11</v>
      </c>
      <c r="L239" s="16">
        <f>K239/G239</f>
        <v>0.52380952380952384</v>
      </c>
      <c r="M239" s="14">
        <v>0.83</v>
      </c>
      <c r="N239" s="13">
        <v>9</v>
      </c>
      <c r="O239" s="13">
        <v>1</v>
      </c>
      <c r="P239" s="13">
        <f t="shared" si="25"/>
        <v>8</v>
      </c>
      <c r="Q239" s="16">
        <v>0.5</v>
      </c>
      <c r="R239" s="17">
        <f t="shared" si="26"/>
        <v>4</v>
      </c>
      <c r="S239" s="13">
        <v>0</v>
      </c>
      <c r="T239" s="13">
        <v>0</v>
      </c>
      <c r="U239" s="13">
        <v>0</v>
      </c>
      <c r="V239" s="17">
        <f t="shared" si="27"/>
        <v>0</v>
      </c>
      <c r="W239" s="13">
        <v>1</v>
      </c>
      <c r="X239" s="13">
        <v>1</v>
      </c>
      <c r="Y239" s="13">
        <v>0</v>
      </c>
      <c r="Z239" s="17">
        <v>0.60000900000000001</v>
      </c>
      <c r="AA239" s="16">
        <f>(K239+R239+V239-W239-X239-Y239-Z239)/G239</f>
        <v>0.59047576190476192</v>
      </c>
      <c r="AB239" s="13">
        <f t="shared" si="30"/>
        <v>10</v>
      </c>
      <c r="AC239" s="13">
        <f>IF(((G239-K239-R239-V239+W239+X239+Y239+Z239)/Q239)&gt;0,ROUNDUP(((G239-K239-R239-V239+W239+X239+Y239+Z239)/Q239),0),0)</f>
        <v>18</v>
      </c>
      <c r="AD239" s="13">
        <f>IF(((1+G239-K239-R239-V239+W239+X239+Y239+Z239)/Q239)&gt;0,ROUNDUP(((1+G239-K239-R239-V239+W239+X239+Y239+Z239)/Q239),0),0)</f>
        <v>20</v>
      </c>
      <c r="AE239" s="16">
        <f>1/G239</f>
        <v>4.7619047619047616E-2</v>
      </c>
      <c r="AF239" s="16">
        <f>P239/(K239+P239)</f>
        <v>0.42105263157894735</v>
      </c>
      <c r="AG239" s="13">
        <v>0</v>
      </c>
      <c r="AH239" s="13">
        <v>5</v>
      </c>
      <c r="AI239" s="13">
        <v>0</v>
      </c>
      <c r="AJ239" s="13">
        <v>0</v>
      </c>
      <c r="AK239" s="13">
        <v>3</v>
      </c>
      <c r="AL239" s="13">
        <f t="shared" si="28"/>
        <v>8</v>
      </c>
      <c r="AM239" s="13">
        <v>1</v>
      </c>
      <c r="AN239" s="13">
        <v>0</v>
      </c>
      <c r="AO239" s="13">
        <v>0</v>
      </c>
      <c r="AP239" s="13">
        <v>0</v>
      </c>
      <c r="AQ239" s="13">
        <f t="shared" si="29"/>
        <v>1</v>
      </c>
      <c r="AR239" s="13" t="s">
        <v>59</v>
      </c>
      <c r="AS239" s="13" t="s">
        <v>89</v>
      </c>
      <c r="AT239" s="13" t="s">
        <v>61</v>
      </c>
      <c r="AU239" s="13">
        <v>7</v>
      </c>
      <c r="AV239" s="13">
        <v>1.02</v>
      </c>
      <c r="AW239" s="13">
        <v>0.52</v>
      </c>
      <c r="AX239" s="13">
        <v>0.82</v>
      </c>
      <c r="AY239" s="16">
        <v>0.46429999999999999</v>
      </c>
      <c r="AZ239" s="16">
        <v>0.9153</v>
      </c>
      <c r="BA239" s="16">
        <v>0.85440000000000005</v>
      </c>
      <c r="BB239" s="13" t="s">
        <v>102</v>
      </c>
      <c r="BC239" s="13" t="s">
        <v>63</v>
      </c>
    </row>
    <row r="240" spans="1:55" x14ac:dyDescent="0.25">
      <c r="A240" s="13" t="s">
        <v>64</v>
      </c>
      <c r="B240" s="13" t="s">
        <v>97</v>
      </c>
      <c r="C240" s="14" t="s">
        <v>75</v>
      </c>
      <c r="D240" s="15">
        <v>6</v>
      </c>
      <c r="E240" s="15" t="s">
        <v>571</v>
      </c>
      <c r="F240" s="13" t="s">
        <v>572</v>
      </c>
      <c r="G240" s="13">
        <v>28</v>
      </c>
      <c r="H240" s="13">
        <v>15</v>
      </c>
      <c r="I240" s="13">
        <v>0</v>
      </c>
      <c r="J240" s="13">
        <v>0</v>
      </c>
      <c r="K240" s="13">
        <f t="shared" si="24"/>
        <v>15</v>
      </c>
      <c r="L240" s="16">
        <f>K240/G240</f>
        <v>0.5357142857142857</v>
      </c>
      <c r="M240" s="14">
        <v>1.87</v>
      </c>
      <c r="N240" s="13">
        <v>11</v>
      </c>
      <c r="O240" s="13">
        <v>0</v>
      </c>
      <c r="P240" s="13">
        <f t="shared" si="25"/>
        <v>11</v>
      </c>
      <c r="Q240" s="16">
        <v>0.83330000000000004</v>
      </c>
      <c r="R240" s="17">
        <f t="shared" si="26"/>
        <v>9.1662999999999997</v>
      </c>
      <c r="S240" s="13">
        <v>0</v>
      </c>
      <c r="T240" s="13">
        <v>0</v>
      </c>
      <c r="U240" s="13">
        <v>0</v>
      </c>
      <c r="V240" s="17">
        <f t="shared" si="27"/>
        <v>0</v>
      </c>
      <c r="W240" s="13">
        <v>0</v>
      </c>
      <c r="X240" s="13">
        <v>0</v>
      </c>
      <c r="Y240" s="13">
        <v>0</v>
      </c>
      <c r="Z240" s="17">
        <v>1.9876775</v>
      </c>
      <c r="AA240" s="16">
        <f>(K240+R240+V240-W240-X240-Y240-Z240)/G240</f>
        <v>0.79209366071428566</v>
      </c>
      <c r="AB240" s="13">
        <f t="shared" si="30"/>
        <v>1</v>
      </c>
      <c r="AC240" s="13">
        <f>IF(((G240-K240-R240-V240+W240+X240+Y240+Z240)/Q240)&gt;0,ROUNDUP(((G240-K240-R240-V240+W240+X240+Y240+Z240)/Q240),0),0)</f>
        <v>7</v>
      </c>
      <c r="AD240" s="13">
        <f>IF(((1+G240-K240-R240-V240+W240+X240+Y240+Z240)/Q240)&gt;0,ROUNDUP(((1+G240-K240-R240-V240+W240+X240+Y240+Z240)/Q240),0),0)</f>
        <v>9</v>
      </c>
      <c r="AE240" s="16">
        <f>1/G240</f>
        <v>3.5714285714285712E-2</v>
      </c>
      <c r="AF240" s="16">
        <f>P240/(K240+P240)</f>
        <v>0.42307692307692307</v>
      </c>
      <c r="AG240" s="13">
        <v>0</v>
      </c>
      <c r="AH240" s="13">
        <v>3</v>
      </c>
      <c r="AI240" s="13">
        <v>0</v>
      </c>
      <c r="AJ240" s="13">
        <v>7</v>
      </c>
      <c r="AK240" s="13">
        <v>0</v>
      </c>
      <c r="AL240" s="13">
        <f t="shared" si="28"/>
        <v>10</v>
      </c>
      <c r="AM240" s="13">
        <v>1</v>
      </c>
      <c r="AN240" s="13">
        <v>0</v>
      </c>
      <c r="AO240" s="13">
        <v>0</v>
      </c>
      <c r="AP240" s="13">
        <v>0</v>
      </c>
      <c r="AQ240" s="13">
        <f t="shared" si="29"/>
        <v>1</v>
      </c>
      <c r="AR240" s="13" t="s">
        <v>59</v>
      </c>
      <c r="AS240" s="13" t="s">
        <v>78</v>
      </c>
      <c r="AT240" s="13" t="s">
        <v>61</v>
      </c>
      <c r="AU240" s="13">
        <v>3</v>
      </c>
      <c r="AV240" s="13">
        <v>1.93</v>
      </c>
      <c r="AW240" s="13">
        <v>0.93</v>
      </c>
      <c r="AX240" s="13">
        <v>1.77</v>
      </c>
      <c r="AY240" s="16">
        <v>0.8276</v>
      </c>
      <c r="AZ240" s="16">
        <v>0.85029999999999994</v>
      </c>
      <c r="BA240" s="16">
        <v>0.76239999999999997</v>
      </c>
      <c r="BB240" s="13" t="s">
        <v>85</v>
      </c>
      <c r="BC240" s="13" t="s">
        <v>63</v>
      </c>
    </row>
    <row r="241" spans="1:55" x14ac:dyDescent="0.25">
      <c r="A241" s="13" t="s">
        <v>80</v>
      </c>
      <c r="B241" s="13" t="s">
        <v>107</v>
      </c>
      <c r="C241" s="14" t="s">
        <v>75</v>
      </c>
      <c r="D241" s="15">
        <v>6</v>
      </c>
      <c r="E241" s="15" t="s">
        <v>573</v>
      </c>
      <c r="F241" s="13" t="s">
        <v>574</v>
      </c>
      <c r="G241" s="13">
        <v>37</v>
      </c>
      <c r="H241" s="13">
        <v>18</v>
      </c>
      <c r="I241" s="13">
        <v>0</v>
      </c>
      <c r="J241" s="13">
        <v>1</v>
      </c>
      <c r="K241" s="13">
        <f t="shared" si="24"/>
        <v>17</v>
      </c>
      <c r="L241" s="16">
        <f>K241/G241</f>
        <v>0.45945945945945948</v>
      </c>
      <c r="M241" s="14">
        <v>1.69</v>
      </c>
      <c r="N241" s="13">
        <v>8</v>
      </c>
      <c r="O241" s="13">
        <v>0</v>
      </c>
      <c r="P241" s="13">
        <f t="shared" si="25"/>
        <v>8</v>
      </c>
      <c r="Q241" s="16">
        <v>0.65959999999999996</v>
      </c>
      <c r="R241" s="17">
        <f t="shared" si="26"/>
        <v>5.2767999999999997</v>
      </c>
      <c r="S241" s="13">
        <v>0</v>
      </c>
      <c r="T241" s="13">
        <v>0</v>
      </c>
      <c r="U241" s="13">
        <v>0</v>
      </c>
      <c r="V241" s="17">
        <f t="shared" si="27"/>
        <v>0</v>
      </c>
      <c r="W241" s="13">
        <v>0</v>
      </c>
      <c r="X241" s="13">
        <v>0</v>
      </c>
      <c r="Y241" s="13">
        <v>0</v>
      </c>
      <c r="Z241" s="17">
        <v>1.3793782000000001</v>
      </c>
      <c r="AA241" s="16">
        <f>(K241+R241+V241-W241-X241-Y241-Z241)/G241</f>
        <v>0.56479518378378379</v>
      </c>
      <c r="AB241" s="13">
        <f t="shared" si="30"/>
        <v>14</v>
      </c>
      <c r="AC241" s="13">
        <f>IF(((G241-K241-R241-V241+W241+X241+Y241+Z241)/Q241)&gt;0,ROUNDUP(((G241-K241-R241-V241+W241+X241+Y241+Z241)/Q241),0),0)</f>
        <v>25</v>
      </c>
      <c r="AD241" s="13">
        <f>IF(((1+G241-K241-R241-V241+W241+X241+Y241+Z241)/Q241)&gt;0,ROUNDUP(((1+G241-K241-R241-V241+W241+X241+Y241+Z241)/Q241),0),0)</f>
        <v>26</v>
      </c>
      <c r="AE241" s="16">
        <f>1/G241</f>
        <v>2.7027027027027029E-2</v>
      </c>
      <c r="AF241" s="16">
        <f>P241/(K241+P241)</f>
        <v>0.32</v>
      </c>
      <c r="AG241" s="13">
        <v>0</v>
      </c>
      <c r="AH241" s="13">
        <v>5</v>
      </c>
      <c r="AI241" s="13">
        <v>0</v>
      </c>
      <c r="AJ241" s="13">
        <v>1</v>
      </c>
      <c r="AK241" s="13">
        <v>1</v>
      </c>
      <c r="AL241" s="13">
        <f t="shared" si="28"/>
        <v>7</v>
      </c>
      <c r="AM241" s="13">
        <v>1</v>
      </c>
      <c r="AN241" s="13">
        <v>0</v>
      </c>
      <c r="AO241" s="13">
        <v>0</v>
      </c>
      <c r="AP241" s="13">
        <v>0</v>
      </c>
      <c r="AQ241" s="13">
        <f t="shared" si="29"/>
        <v>1</v>
      </c>
      <c r="AR241" s="13" t="s">
        <v>59</v>
      </c>
      <c r="AS241" s="13" t="s">
        <v>78</v>
      </c>
      <c r="AT241" s="13" t="s">
        <v>61</v>
      </c>
      <c r="AU241" s="13">
        <v>3</v>
      </c>
      <c r="AV241" s="13">
        <v>1.89</v>
      </c>
      <c r="AW241" s="13">
        <v>0.93</v>
      </c>
      <c r="AX241" s="13">
        <v>1.77</v>
      </c>
      <c r="AY241" s="16">
        <v>0.67500000000000004</v>
      </c>
      <c r="AZ241" s="16">
        <v>0.85029999999999994</v>
      </c>
      <c r="BA241" s="16">
        <v>0.76239999999999997</v>
      </c>
      <c r="BB241" s="13" t="s">
        <v>85</v>
      </c>
      <c r="BC241" s="13" t="s">
        <v>63</v>
      </c>
    </row>
    <row r="242" spans="1:55" x14ac:dyDescent="0.25">
      <c r="A242" s="13" t="s">
        <v>80</v>
      </c>
      <c r="B242" s="13" t="s">
        <v>86</v>
      </c>
      <c r="C242" s="14" t="s">
        <v>75</v>
      </c>
      <c r="D242" s="15">
        <v>5</v>
      </c>
      <c r="E242" s="15" t="s">
        <v>575</v>
      </c>
      <c r="F242" s="13" t="s">
        <v>576</v>
      </c>
      <c r="G242" s="13">
        <v>18</v>
      </c>
      <c r="H242" s="13">
        <v>12</v>
      </c>
      <c r="I242" s="13">
        <v>0</v>
      </c>
      <c r="J242" s="13">
        <v>1</v>
      </c>
      <c r="K242" s="13">
        <f t="shared" si="24"/>
        <v>11</v>
      </c>
      <c r="L242" s="16">
        <f>K242/G242</f>
        <v>0.61111111111111116</v>
      </c>
      <c r="M242" s="14">
        <v>2.4</v>
      </c>
      <c r="N242" s="13">
        <v>4</v>
      </c>
      <c r="O242" s="13">
        <v>0</v>
      </c>
      <c r="P242" s="13">
        <f t="shared" si="25"/>
        <v>4</v>
      </c>
      <c r="Q242" s="16">
        <v>0.75</v>
      </c>
      <c r="R242" s="17">
        <f t="shared" si="26"/>
        <v>3</v>
      </c>
      <c r="S242" s="13">
        <v>0</v>
      </c>
      <c r="T242" s="13">
        <v>0</v>
      </c>
      <c r="U242" s="13">
        <v>0</v>
      </c>
      <c r="V242" s="17">
        <f t="shared" si="27"/>
        <v>0</v>
      </c>
      <c r="W242" s="13">
        <v>0</v>
      </c>
      <c r="X242" s="13">
        <v>0</v>
      </c>
      <c r="Y242" s="13">
        <v>0</v>
      </c>
      <c r="Z242" s="17">
        <v>2.0720982000000001</v>
      </c>
      <c r="AA242" s="16">
        <f>(K242+R242+V242-W242-X242-Y242-Z242)/G242</f>
        <v>0.6626612111111112</v>
      </c>
      <c r="AB242" s="13">
        <f t="shared" si="30"/>
        <v>4</v>
      </c>
      <c r="AC242" s="13">
        <f>IF(((G242-K242-R242-V242+W242+X242+Y242+Z242)/Q242)&gt;0,ROUNDUP(((G242-K242-R242-V242+W242+X242+Y242+Z242)/Q242),0),0)</f>
        <v>9</v>
      </c>
      <c r="AD242" s="13">
        <f>IF(((1+G242-K242-R242-V242+W242+X242+Y242+Z242)/Q242)&gt;0,ROUNDUP(((1+G242-K242-R242-V242+W242+X242+Y242+Z242)/Q242),0),0)</f>
        <v>10</v>
      </c>
      <c r="AE242" s="16">
        <f>1/G242</f>
        <v>5.5555555555555552E-2</v>
      </c>
      <c r="AF242" s="16">
        <f>P242/(K242+P242)</f>
        <v>0.26666666666666666</v>
      </c>
      <c r="AG242" s="13">
        <v>0</v>
      </c>
      <c r="AH242" s="13">
        <v>1</v>
      </c>
      <c r="AI242" s="13">
        <v>0</v>
      </c>
      <c r="AJ242" s="13">
        <v>0</v>
      </c>
      <c r="AK242" s="13">
        <v>3</v>
      </c>
      <c r="AL242" s="13">
        <f t="shared" si="28"/>
        <v>4</v>
      </c>
      <c r="AM242" s="13">
        <v>0</v>
      </c>
      <c r="AN242" s="13">
        <v>0</v>
      </c>
      <c r="AO242" s="13">
        <v>0</v>
      </c>
      <c r="AP242" s="13">
        <v>0</v>
      </c>
      <c r="AQ242" s="13">
        <f t="shared" si="29"/>
        <v>0</v>
      </c>
      <c r="AR242" s="13" t="s">
        <v>59</v>
      </c>
      <c r="AS242" s="13" t="s">
        <v>89</v>
      </c>
      <c r="AT242" s="13" t="s">
        <v>61</v>
      </c>
      <c r="AU242" s="13">
        <v>3</v>
      </c>
      <c r="AV242" s="13">
        <v>2.4</v>
      </c>
      <c r="AW242" s="13">
        <v>0.56000000000000005</v>
      </c>
      <c r="AX242" s="13">
        <v>1.55</v>
      </c>
      <c r="AY242" s="16">
        <v>0.7742</v>
      </c>
      <c r="AZ242" s="16">
        <v>0.88460000000000005</v>
      </c>
      <c r="BA242" s="16">
        <v>0.82099999999999995</v>
      </c>
      <c r="BB242" s="13" t="s">
        <v>118</v>
      </c>
      <c r="BC242" s="13" t="s">
        <v>63</v>
      </c>
    </row>
    <row r="243" spans="1:55" x14ac:dyDescent="0.25">
      <c r="A243" s="13" t="s">
        <v>80</v>
      </c>
      <c r="B243" s="13" t="s">
        <v>115</v>
      </c>
      <c r="C243" s="14" t="s">
        <v>75</v>
      </c>
      <c r="D243" s="15">
        <v>5</v>
      </c>
      <c r="E243" s="15" t="s">
        <v>577</v>
      </c>
      <c r="F243" s="13" t="s">
        <v>578</v>
      </c>
      <c r="G243" s="13">
        <v>23</v>
      </c>
      <c r="H243" s="13">
        <v>10</v>
      </c>
      <c r="I243" s="13">
        <v>0</v>
      </c>
      <c r="J243" s="13">
        <v>0</v>
      </c>
      <c r="K243" s="13">
        <f t="shared" si="24"/>
        <v>10</v>
      </c>
      <c r="L243" s="16">
        <f>K243/G243</f>
        <v>0.43478260869565216</v>
      </c>
      <c r="M243" s="14">
        <v>1.1399999999999999</v>
      </c>
      <c r="N243" s="13">
        <v>2</v>
      </c>
      <c r="O243" s="13">
        <v>0</v>
      </c>
      <c r="P243" s="13">
        <f t="shared" si="25"/>
        <v>2</v>
      </c>
      <c r="Q243" s="16">
        <v>0.71430000000000005</v>
      </c>
      <c r="R243" s="17">
        <f t="shared" si="26"/>
        <v>1.4286000000000001</v>
      </c>
      <c r="S243" s="13">
        <v>0</v>
      </c>
      <c r="T243" s="13">
        <v>0</v>
      </c>
      <c r="U243" s="13">
        <v>0</v>
      </c>
      <c r="V243" s="17">
        <f t="shared" si="27"/>
        <v>0</v>
      </c>
      <c r="W243" s="13">
        <v>0</v>
      </c>
      <c r="X243" s="13">
        <v>0</v>
      </c>
      <c r="Y243" s="13">
        <v>0</v>
      </c>
      <c r="Z243" s="17">
        <v>0.47722419999999999</v>
      </c>
      <c r="AA243" s="16">
        <f>(K243+R243+V243-W243-X243-Y243-Z243)/G243</f>
        <v>0.47614677391304344</v>
      </c>
      <c r="AB243" s="13">
        <f t="shared" si="30"/>
        <v>11</v>
      </c>
      <c r="AC243" s="13">
        <f>IF(((G243-K243-R243-V243+W243+X243+Y243+Z243)/Q243)&gt;0,ROUNDUP(((G243-K243-R243-V243+W243+X243+Y243+Z243)/Q243),0),0)</f>
        <v>17</v>
      </c>
      <c r="AD243" s="13">
        <f>IF(((1+G243-K243-R243-V243+W243+X243+Y243+Z243)/Q243)&gt;0,ROUNDUP(((1+G243-K243-R243-V243+W243+X243+Y243+Z243)/Q243),0),0)</f>
        <v>19</v>
      </c>
      <c r="AE243" s="16">
        <f>1/G243</f>
        <v>4.3478260869565216E-2</v>
      </c>
      <c r="AF243" s="16">
        <f>P243/(K243+P243)</f>
        <v>0.16666666666666666</v>
      </c>
      <c r="AG243" s="13">
        <v>0</v>
      </c>
      <c r="AH243" s="13">
        <v>1</v>
      </c>
      <c r="AI243" s="13">
        <v>0</v>
      </c>
      <c r="AJ243" s="13">
        <v>0</v>
      </c>
      <c r="AK243" s="13">
        <v>1</v>
      </c>
      <c r="AL243" s="13">
        <f t="shared" si="28"/>
        <v>2</v>
      </c>
      <c r="AM243" s="13">
        <v>0</v>
      </c>
      <c r="AN243" s="13">
        <v>0</v>
      </c>
      <c r="AO243" s="13">
        <v>0</v>
      </c>
      <c r="AP243" s="13">
        <v>0</v>
      </c>
      <c r="AQ243" s="13">
        <f t="shared" si="29"/>
        <v>0</v>
      </c>
      <c r="AR243" s="13" t="s">
        <v>59</v>
      </c>
      <c r="AS243" s="13" t="s">
        <v>110</v>
      </c>
      <c r="AT243" s="13" t="s">
        <v>61</v>
      </c>
      <c r="AU243" s="13">
        <v>3</v>
      </c>
      <c r="AV243" s="13">
        <v>1.55</v>
      </c>
      <c r="AW243" s="13">
        <v>0.72</v>
      </c>
      <c r="AX243" s="13">
        <v>1.55</v>
      </c>
      <c r="AY243" s="16">
        <v>0.55559999999999998</v>
      </c>
      <c r="AZ243" s="16">
        <v>1</v>
      </c>
      <c r="BA243" s="16">
        <v>0.82099999999999995</v>
      </c>
      <c r="BB243" s="13" t="s">
        <v>118</v>
      </c>
      <c r="BC243" s="13" t="s">
        <v>63</v>
      </c>
    </row>
    <row r="244" spans="1:55" x14ac:dyDescent="0.25">
      <c r="A244" s="13" t="s">
        <v>64</v>
      </c>
      <c r="B244" s="13" t="s">
        <v>302</v>
      </c>
      <c r="C244" s="14" t="s">
        <v>75</v>
      </c>
      <c r="D244" s="15">
        <v>8</v>
      </c>
      <c r="E244" s="15" t="s">
        <v>579</v>
      </c>
      <c r="F244" s="13" t="s">
        <v>580</v>
      </c>
      <c r="G244" s="13">
        <v>37</v>
      </c>
      <c r="H244" s="13">
        <v>28</v>
      </c>
      <c r="I244" s="13">
        <v>0</v>
      </c>
      <c r="J244" s="13">
        <v>0</v>
      </c>
      <c r="K244" s="13">
        <f t="shared" si="24"/>
        <v>28</v>
      </c>
      <c r="L244" s="16">
        <f>K244/G244</f>
        <v>0.7567567567567568</v>
      </c>
      <c r="M244" s="14">
        <v>1.47</v>
      </c>
      <c r="N244" s="13">
        <v>5</v>
      </c>
      <c r="O244" s="13">
        <v>0</v>
      </c>
      <c r="P244" s="13">
        <f t="shared" si="25"/>
        <v>5</v>
      </c>
      <c r="Q244" s="16">
        <v>0.81130000000000002</v>
      </c>
      <c r="R244" s="17">
        <f t="shared" si="26"/>
        <v>4.0564999999999998</v>
      </c>
      <c r="S244" s="13">
        <v>1</v>
      </c>
      <c r="T244" s="13">
        <v>1</v>
      </c>
      <c r="U244" s="13">
        <v>0</v>
      </c>
      <c r="V244" s="17">
        <f t="shared" si="27"/>
        <v>1.6226</v>
      </c>
      <c r="W244" s="13">
        <v>1</v>
      </c>
      <c r="X244" s="13">
        <v>1</v>
      </c>
      <c r="Y244" s="13">
        <v>0</v>
      </c>
      <c r="Z244" s="17">
        <v>1.5025736999999999</v>
      </c>
      <c r="AA244" s="16">
        <f>(K244+R244+V244-W244-X244-Y244-Z244)/G244</f>
        <v>0.81558179189189184</v>
      </c>
      <c r="AB244" s="13">
        <f t="shared" si="30"/>
        <v>0</v>
      </c>
      <c r="AC244" s="13">
        <f>IF(((G244-K244-R244-V244+W244+X244+Y244+Z244)/Q244)&gt;0,ROUNDUP(((G244-K244-R244-V244+W244+X244+Y244+Z244)/Q244),0),0)</f>
        <v>9</v>
      </c>
      <c r="AD244" s="13">
        <f>IF(((1+G244-K244-R244-V244+W244+X244+Y244+Z244)/Q244)&gt;0,ROUNDUP(((1+G244-K244-R244-V244+W244+X244+Y244+Z244)/Q244),0),0)</f>
        <v>10</v>
      </c>
      <c r="AE244" s="16">
        <f>1/G244</f>
        <v>2.7027027027027029E-2</v>
      </c>
      <c r="AF244" s="16">
        <f>P244/(K244+P244)</f>
        <v>0.15151515151515152</v>
      </c>
      <c r="AG244" s="13">
        <v>0</v>
      </c>
      <c r="AH244" s="13">
        <v>2</v>
      </c>
      <c r="AI244" s="13">
        <v>0</v>
      </c>
      <c r="AJ244" s="13">
        <v>0</v>
      </c>
      <c r="AK244" s="13">
        <v>0</v>
      </c>
      <c r="AL244" s="13">
        <f t="shared" si="28"/>
        <v>2</v>
      </c>
      <c r="AM244" s="13">
        <v>1</v>
      </c>
      <c r="AN244" s="13">
        <v>0</v>
      </c>
      <c r="AO244" s="13">
        <v>2</v>
      </c>
      <c r="AP244" s="13">
        <v>0</v>
      </c>
      <c r="AQ244" s="13">
        <f t="shared" si="29"/>
        <v>3</v>
      </c>
      <c r="AR244" s="13" t="s">
        <v>59</v>
      </c>
      <c r="AS244" s="13" t="s">
        <v>68</v>
      </c>
      <c r="AT244" s="13" t="s">
        <v>61</v>
      </c>
      <c r="AU244" s="13">
        <v>3</v>
      </c>
      <c r="AV244" s="13">
        <v>2.04</v>
      </c>
      <c r="AW244" s="13">
        <v>1.27</v>
      </c>
      <c r="AX244" s="13">
        <v>1.99</v>
      </c>
      <c r="AY244" s="16">
        <v>0.6875</v>
      </c>
      <c r="AZ244" s="16">
        <v>0.8649</v>
      </c>
      <c r="BA244" s="16">
        <v>0.74929999999999997</v>
      </c>
      <c r="BB244" s="13" t="s">
        <v>90</v>
      </c>
      <c r="BC244" s="13" t="s">
        <v>63</v>
      </c>
    </row>
    <row r="245" spans="1:55" x14ac:dyDescent="0.25">
      <c r="A245" s="13" t="s">
        <v>80</v>
      </c>
      <c r="B245" s="13" t="s">
        <v>231</v>
      </c>
      <c r="C245" s="14" t="s">
        <v>91</v>
      </c>
      <c r="D245" s="15">
        <v>8</v>
      </c>
      <c r="E245" s="15" t="s">
        <v>581</v>
      </c>
      <c r="F245" s="13" t="s">
        <v>582</v>
      </c>
      <c r="G245" s="13">
        <v>18</v>
      </c>
      <c r="H245" s="13">
        <v>13</v>
      </c>
      <c r="I245" s="13">
        <v>0</v>
      </c>
      <c r="J245" s="13">
        <v>0</v>
      </c>
      <c r="K245" s="13">
        <f t="shared" si="24"/>
        <v>13</v>
      </c>
      <c r="L245" s="16">
        <f>K245/G245</f>
        <v>0.72222222222222221</v>
      </c>
      <c r="M245" s="14">
        <v>1.1399999999999999</v>
      </c>
      <c r="N245" s="13">
        <v>6</v>
      </c>
      <c r="O245" s="13">
        <v>0</v>
      </c>
      <c r="P245" s="13">
        <f t="shared" si="25"/>
        <v>6</v>
      </c>
      <c r="Q245" s="16">
        <v>0.67649999999999999</v>
      </c>
      <c r="R245" s="17">
        <f t="shared" si="26"/>
        <v>4.0590000000000002</v>
      </c>
      <c r="S245" s="13">
        <v>0</v>
      </c>
      <c r="T245" s="13">
        <v>0</v>
      </c>
      <c r="U245" s="13">
        <v>0</v>
      </c>
      <c r="V245" s="17">
        <f t="shared" si="27"/>
        <v>0</v>
      </c>
      <c r="W245" s="13">
        <v>0</v>
      </c>
      <c r="X245" s="13">
        <v>0</v>
      </c>
      <c r="Y245" s="13">
        <v>0</v>
      </c>
      <c r="Z245" s="17">
        <v>0.8794537</v>
      </c>
      <c r="AA245" s="16">
        <f>(K245+R245+V245-W245-X245-Y245-Z245)/G245</f>
        <v>0.89886368333333344</v>
      </c>
      <c r="AB245" s="13">
        <f t="shared" si="30"/>
        <v>0</v>
      </c>
      <c r="AC245" s="13">
        <f>IF(((G245-K245-R245-V245+W245+X245+Y245+Z245)/Q245)&gt;0,ROUNDUP(((G245-K245-R245-V245+W245+X245+Y245+Z245)/Q245),0),0)</f>
        <v>3</v>
      </c>
      <c r="AD245" s="13">
        <f>IF(((1+G245-K245-R245-V245+W245+X245+Y245+Z245)/Q245)&gt;0,ROUNDUP(((1+G245-K245-R245-V245+W245+X245+Y245+Z245)/Q245),0),0)</f>
        <v>5</v>
      </c>
      <c r="AE245" s="16">
        <f>1/G245</f>
        <v>5.5555555555555552E-2</v>
      </c>
      <c r="AF245" s="16">
        <f>P245/(K245+P245)</f>
        <v>0.31578947368421051</v>
      </c>
      <c r="AG245" s="13">
        <v>0</v>
      </c>
      <c r="AH245" s="13">
        <v>1</v>
      </c>
      <c r="AI245" s="13">
        <v>0</v>
      </c>
      <c r="AJ245" s="13">
        <v>1</v>
      </c>
      <c r="AK245" s="13">
        <v>1</v>
      </c>
      <c r="AL245" s="13">
        <f t="shared" si="28"/>
        <v>3</v>
      </c>
      <c r="AM245" s="13">
        <v>3</v>
      </c>
      <c r="AN245" s="13">
        <v>0</v>
      </c>
      <c r="AO245" s="13">
        <v>0</v>
      </c>
      <c r="AP245" s="13">
        <v>0</v>
      </c>
      <c r="AQ245" s="13">
        <f t="shared" si="29"/>
        <v>3</v>
      </c>
      <c r="AR245" s="13" t="s">
        <v>59</v>
      </c>
      <c r="AS245" s="13" t="s">
        <v>110</v>
      </c>
      <c r="AT245" s="13" t="s">
        <v>61</v>
      </c>
      <c r="AU245" s="13">
        <v>7</v>
      </c>
      <c r="AV245" s="13">
        <v>1.32</v>
      </c>
      <c r="AW245" s="13">
        <v>0.78</v>
      </c>
      <c r="AX245" s="13">
        <v>0.87</v>
      </c>
      <c r="AY245" s="16">
        <v>0.62960000000000005</v>
      </c>
      <c r="AZ245" s="16">
        <v>0.85619999999999996</v>
      </c>
      <c r="BA245" s="16">
        <v>0.84240000000000004</v>
      </c>
      <c r="BB245" s="13" t="s">
        <v>123</v>
      </c>
      <c r="BC245" s="13" t="s">
        <v>63</v>
      </c>
    </row>
    <row r="246" spans="1:55" x14ac:dyDescent="0.25">
      <c r="A246" s="13" t="s">
        <v>54</v>
      </c>
      <c r="B246" s="13" t="s">
        <v>154</v>
      </c>
      <c r="C246" s="14" t="s">
        <v>56</v>
      </c>
      <c r="D246" s="15">
        <v>10</v>
      </c>
      <c r="E246" s="15" t="s">
        <v>583</v>
      </c>
      <c r="F246" s="13" t="s">
        <v>584</v>
      </c>
      <c r="G246" s="13">
        <v>52</v>
      </c>
      <c r="H246" s="13">
        <v>30</v>
      </c>
      <c r="I246" s="13">
        <v>0</v>
      </c>
      <c r="J246" s="13">
        <v>0</v>
      </c>
      <c r="K246" s="13">
        <f t="shared" si="24"/>
        <v>30</v>
      </c>
      <c r="L246" s="16">
        <f>K246/G246</f>
        <v>0.57692307692307687</v>
      </c>
      <c r="M246" s="14">
        <v>1.76</v>
      </c>
      <c r="N246" s="13">
        <v>11</v>
      </c>
      <c r="O246" s="13">
        <v>0</v>
      </c>
      <c r="P246" s="13">
        <f t="shared" si="25"/>
        <v>11</v>
      </c>
      <c r="Q246" s="16">
        <v>0.88139999999999996</v>
      </c>
      <c r="R246" s="17">
        <f t="shared" si="26"/>
        <v>9.6953999999999994</v>
      </c>
      <c r="S246" s="13">
        <v>2</v>
      </c>
      <c r="T246" s="13">
        <v>0</v>
      </c>
      <c r="U246" s="13">
        <v>0</v>
      </c>
      <c r="V246" s="17">
        <f t="shared" si="27"/>
        <v>1.7627999999999999</v>
      </c>
      <c r="W246" s="13">
        <v>0</v>
      </c>
      <c r="X246" s="13">
        <v>0</v>
      </c>
      <c r="Y246" s="13">
        <v>0</v>
      </c>
      <c r="Z246" s="17">
        <v>3.622614</v>
      </c>
      <c r="AA246" s="16">
        <f>(K246+R246+V246-W246-X246-Y246-Z246)/G246</f>
        <v>0.72760742307692305</v>
      </c>
      <c r="AB246" s="13">
        <f t="shared" si="30"/>
        <v>5</v>
      </c>
      <c r="AC246" s="13">
        <f>IF(((G246-K246-R246-V246+W246+X246+Y246+Z246)/Q246)&gt;0,ROUNDUP(((G246-K246-R246-V246+W246+X246+Y246+Z246)/Q246),0),0)</f>
        <v>17</v>
      </c>
      <c r="AD246" s="13">
        <f>IF(((1+G246-K246-R246-V246+W246+X246+Y246+Z246)/Q246)&gt;0,ROUNDUP(((1+G246-K246-R246-V246+W246+X246+Y246+Z246)/Q246),0),0)</f>
        <v>18</v>
      </c>
      <c r="AE246" s="16">
        <f>1/G246</f>
        <v>1.9230769230769232E-2</v>
      </c>
      <c r="AF246" s="16">
        <f>P246/(K246+P246)</f>
        <v>0.26829268292682928</v>
      </c>
      <c r="AG246" s="13">
        <v>0</v>
      </c>
      <c r="AH246" s="13">
        <v>0</v>
      </c>
      <c r="AI246" s="13">
        <v>0</v>
      </c>
      <c r="AJ246" s="13">
        <v>0</v>
      </c>
      <c r="AK246" s="13">
        <v>0</v>
      </c>
      <c r="AL246" s="13">
        <f t="shared" si="28"/>
        <v>0</v>
      </c>
      <c r="AM246" s="13">
        <v>6</v>
      </c>
      <c r="AN246" s="13">
        <v>1</v>
      </c>
      <c r="AO246" s="13">
        <v>2</v>
      </c>
      <c r="AP246" s="13">
        <v>2</v>
      </c>
      <c r="AQ246" s="13">
        <f t="shared" si="29"/>
        <v>11</v>
      </c>
      <c r="AR246" s="13" t="s">
        <v>59</v>
      </c>
      <c r="AS246" s="13" t="s">
        <v>60</v>
      </c>
      <c r="AT246" s="13" t="s">
        <v>61</v>
      </c>
      <c r="AU246" s="13">
        <v>2</v>
      </c>
      <c r="AV246" s="13">
        <v>2.3199999999999998</v>
      </c>
      <c r="AW246" s="13">
        <v>1.66</v>
      </c>
      <c r="AX246" s="13">
        <v>1.73</v>
      </c>
      <c r="AY246" s="16">
        <v>0.88890000000000002</v>
      </c>
      <c r="AZ246" s="16">
        <v>0.88</v>
      </c>
      <c r="BA246" s="16">
        <v>0.81059999999999999</v>
      </c>
      <c r="BB246" s="13" t="s">
        <v>62</v>
      </c>
      <c r="BC246" s="13" t="s">
        <v>63</v>
      </c>
    </row>
    <row r="247" spans="1:55" x14ac:dyDescent="0.25">
      <c r="A247" s="13" t="s">
        <v>54</v>
      </c>
      <c r="B247" s="13" t="s">
        <v>166</v>
      </c>
      <c r="C247" s="14" t="s">
        <v>56</v>
      </c>
      <c r="D247" s="15">
        <v>10</v>
      </c>
      <c r="E247" s="15" t="s">
        <v>585</v>
      </c>
      <c r="F247" s="13" t="s">
        <v>586</v>
      </c>
      <c r="G247" s="13">
        <v>45</v>
      </c>
      <c r="H247" s="13">
        <v>36</v>
      </c>
      <c r="I247" s="13">
        <v>0</v>
      </c>
      <c r="J247" s="13">
        <v>0</v>
      </c>
      <c r="K247" s="13">
        <f t="shared" si="24"/>
        <v>36</v>
      </c>
      <c r="L247" s="16">
        <f>K247/G247</f>
        <v>0.8</v>
      </c>
      <c r="M247" s="14">
        <v>1.73</v>
      </c>
      <c r="N247" s="13">
        <v>7</v>
      </c>
      <c r="O247" s="13">
        <v>0</v>
      </c>
      <c r="P247" s="13">
        <f t="shared" si="25"/>
        <v>7</v>
      </c>
      <c r="Q247" s="16">
        <v>0.73909999999999998</v>
      </c>
      <c r="R247" s="17">
        <f t="shared" si="26"/>
        <v>5.1737000000000002</v>
      </c>
      <c r="S247" s="13">
        <v>2</v>
      </c>
      <c r="T247" s="13">
        <v>0</v>
      </c>
      <c r="U247" s="13">
        <v>0</v>
      </c>
      <c r="V247" s="17">
        <f t="shared" si="27"/>
        <v>1.4782</v>
      </c>
      <c r="W247" s="13">
        <v>2</v>
      </c>
      <c r="X247" s="13">
        <v>0</v>
      </c>
      <c r="Y247" s="13">
        <v>0</v>
      </c>
      <c r="Z247" s="17">
        <v>3.2802723999999999</v>
      </c>
      <c r="AA247" s="16">
        <f>(K247+R247+V247-W247-X247-Y247-Z247)/G247</f>
        <v>0.83048061333333323</v>
      </c>
      <c r="AB247" s="13">
        <f t="shared" si="30"/>
        <v>0</v>
      </c>
      <c r="AC247" s="13">
        <f>IF(((G247-K247-R247-V247+W247+X247+Y247+Z247)/Q247)&gt;0,ROUNDUP(((G247-K247-R247-V247+W247+X247+Y247+Z247)/Q247),0),0)</f>
        <v>11</v>
      </c>
      <c r="AD247" s="13">
        <f>IF(((1+G247-K247-R247-V247+W247+X247+Y247+Z247)/Q247)&gt;0,ROUNDUP(((1+G247-K247-R247-V247+W247+X247+Y247+Z247)/Q247),0),0)</f>
        <v>12</v>
      </c>
      <c r="AE247" s="16">
        <f>1/G247</f>
        <v>2.2222222222222223E-2</v>
      </c>
      <c r="AF247" s="16">
        <f>P247/(K247+P247)</f>
        <v>0.16279069767441862</v>
      </c>
      <c r="AG247" s="13">
        <v>0</v>
      </c>
      <c r="AH247" s="13">
        <v>0</v>
      </c>
      <c r="AI247" s="13">
        <v>1</v>
      </c>
      <c r="AJ247" s="13">
        <v>0</v>
      </c>
      <c r="AK247" s="13">
        <v>0</v>
      </c>
      <c r="AL247" s="13">
        <f t="shared" si="28"/>
        <v>1</v>
      </c>
      <c r="AM247" s="13">
        <v>4</v>
      </c>
      <c r="AN247" s="13">
        <v>1</v>
      </c>
      <c r="AO247" s="13">
        <v>0</v>
      </c>
      <c r="AP247" s="13">
        <v>1</v>
      </c>
      <c r="AQ247" s="13">
        <f t="shared" si="29"/>
        <v>6</v>
      </c>
      <c r="AR247" s="13" t="s">
        <v>59</v>
      </c>
      <c r="AS247" s="13" t="s">
        <v>60</v>
      </c>
      <c r="AT247" s="13" t="s">
        <v>61</v>
      </c>
      <c r="AU247" s="13">
        <v>2</v>
      </c>
      <c r="AV247" s="13">
        <v>2.37</v>
      </c>
      <c r="AW247" s="13">
        <v>1.32</v>
      </c>
      <c r="AX247" s="13">
        <v>1.73</v>
      </c>
      <c r="AY247" s="16">
        <v>0.625</v>
      </c>
      <c r="AZ247" s="16">
        <v>0.83779999999999999</v>
      </c>
      <c r="BA247" s="16">
        <v>0.81059999999999999</v>
      </c>
      <c r="BB247" s="13" t="s">
        <v>62</v>
      </c>
      <c r="BC247" s="13" t="s">
        <v>63</v>
      </c>
    </row>
    <row r="248" spans="1:55" x14ac:dyDescent="0.25">
      <c r="A248" s="13" t="s">
        <v>54</v>
      </c>
      <c r="B248" s="13" t="s">
        <v>157</v>
      </c>
      <c r="C248" s="14" t="s">
        <v>91</v>
      </c>
      <c r="D248" s="15">
        <v>8</v>
      </c>
      <c r="E248" s="15" t="s">
        <v>587</v>
      </c>
      <c r="F248" s="13" t="s">
        <v>588</v>
      </c>
      <c r="G248" s="13">
        <v>28</v>
      </c>
      <c r="H248" s="13">
        <v>21</v>
      </c>
      <c r="I248" s="13">
        <v>0</v>
      </c>
      <c r="J248" s="13">
        <v>0</v>
      </c>
      <c r="K248" s="13">
        <f t="shared" si="24"/>
        <v>21</v>
      </c>
      <c r="L248" s="16">
        <f>K248/G248</f>
        <v>0.75</v>
      </c>
      <c r="M248" s="14">
        <v>0.57999999999999996</v>
      </c>
      <c r="N248" s="13">
        <v>3</v>
      </c>
      <c r="O248" s="13">
        <v>0</v>
      </c>
      <c r="P248" s="13">
        <f t="shared" si="25"/>
        <v>3</v>
      </c>
      <c r="Q248" s="16">
        <v>0.9355</v>
      </c>
      <c r="R248" s="17">
        <f t="shared" si="26"/>
        <v>2.8064999999999998</v>
      </c>
      <c r="S248" s="13">
        <v>2</v>
      </c>
      <c r="T248" s="13">
        <v>0</v>
      </c>
      <c r="U248" s="13">
        <v>0</v>
      </c>
      <c r="V248" s="17">
        <f t="shared" si="27"/>
        <v>1.871</v>
      </c>
      <c r="W248" s="13">
        <v>0</v>
      </c>
      <c r="X248" s="13">
        <v>0</v>
      </c>
      <c r="Y248" s="13">
        <v>0</v>
      </c>
      <c r="Z248" s="17">
        <v>0.3288507</v>
      </c>
      <c r="AA248" s="16">
        <f>(K248+R248+V248-W248-X248-Y248-Z248)/G248</f>
        <v>0.90530890357142846</v>
      </c>
      <c r="AB248" s="13">
        <f t="shared" si="30"/>
        <v>0</v>
      </c>
      <c r="AC248" s="13">
        <f>IF(((G248-K248-R248-V248+W248+X248+Y248+Z248)/Q248)&gt;0,ROUNDUP(((G248-K248-R248-V248+W248+X248+Y248+Z248)/Q248),0),0)</f>
        <v>3</v>
      </c>
      <c r="AD248" s="13">
        <f>IF(((1+G248-K248-R248-V248+W248+X248+Y248+Z248)/Q248)&gt;0,ROUNDUP(((1+G248-K248-R248-V248+W248+X248+Y248+Z248)/Q248),0),0)</f>
        <v>4</v>
      </c>
      <c r="AE248" s="16">
        <f>1/G248</f>
        <v>3.5714285714285712E-2</v>
      </c>
      <c r="AF248" s="16">
        <f>P248/(K248+P248)</f>
        <v>0.125</v>
      </c>
      <c r="AG248" s="13">
        <v>0</v>
      </c>
      <c r="AH248" s="13">
        <v>0</v>
      </c>
      <c r="AI248" s="13">
        <v>0</v>
      </c>
      <c r="AJ248" s="13">
        <v>0</v>
      </c>
      <c r="AK248" s="13">
        <v>0</v>
      </c>
      <c r="AL248" s="13">
        <f t="shared" si="28"/>
        <v>0</v>
      </c>
      <c r="AM248" s="13">
        <v>1</v>
      </c>
      <c r="AN248" s="13">
        <v>0</v>
      </c>
      <c r="AO248" s="13">
        <v>0</v>
      </c>
      <c r="AP248" s="13">
        <v>2</v>
      </c>
      <c r="AQ248" s="13">
        <f t="shared" si="29"/>
        <v>3</v>
      </c>
      <c r="AR248" s="13" t="s">
        <v>59</v>
      </c>
      <c r="AS248" s="13" t="s">
        <v>89</v>
      </c>
      <c r="AT248" s="13" t="s">
        <v>139</v>
      </c>
      <c r="AU248" s="13">
        <v>7</v>
      </c>
      <c r="AV248" s="13">
        <v>0.67</v>
      </c>
      <c r="AW248" s="13">
        <v>0.49</v>
      </c>
      <c r="AX248" s="13">
        <v>0.87</v>
      </c>
      <c r="AY248" s="16">
        <v>1</v>
      </c>
      <c r="AZ248" s="16">
        <v>0.875</v>
      </c>
      <c r="BA248" s="16">
        <v>0.84240000000000004</v>
      </c>
      <c r="BB248" s="13" t="s">
        <v>123</v>
      </c>
      <c r="BC248" s="13" t="s">
        <v>63</v>
      </c>
    </row>
    <row r="249" spans="1:55" x14ac:dyDescent="0.25">
      <c r="A249" s="13" t="s">
        <v>80</v>
      </c>
      <c r="B249" s="13" t="s">
        <v>141</v>
      </c>
      <c r="C249" s="14" t="s">
        <v>75</v>
      </c>
      <c r="D249" s="15">
        <v>9</v>
      </c>
      <c r="E249" s="15" t="s">
        <v>589</v>
      </c>
      <c r="F249" s="13" t="s">
        <v>590</v>
      </c>
      <c r="G249" s="13">
        <v>56</v>
      </c>
      <c r="H249" s="13">
        <v>35</v>
      </c>
      <c r="I249" s="13">
        <v>0</v>
      </c>
      <c r="J249" s="13">
        <v>2</v>
      </c>
      <c r="K249" s="13">
        <f t="shared" si="24"/>
        <v>33</v>
      </c>
      <c r="L249" s="16">
        <f>K249/G249</f>
        <v>0.5892857142857143</v>
      </c>
      <c r="M249" s="14">
        <v>2.4</v>
      </c>
      <c r="N249" s="13">
        <v>12</v>
      </c>
      <c r="O249" s="13">
        <v>0</v>
      </c>
      <c r="P249" s="13">
        <f t="shared" si="25"/>
        <v>12</v>
      </c>
      <c r="Q249" s="16">
        <v>0.71740000000000004</v>
      </c>
      <c r="R249" s="17">
        <f t="shared" si="26"/>
        <v>8.6088000000000005</v>
      </c>
      <c r="S249" s="13">
        <v>0</v>
      </c>
      <c r="T249" s="13">
        <v>0</v>
      </c>
      <c r="U249" s="13">
        <v>0</v>
      </c>
      <c r="V249" s="17">
        <f t="shared" si="27"/>
        <v>0</v>
      </c>
      <c r="W249" s="13">
        <v>1</v>
      </c>
      <c r="X249" s="13">
        <v>0</v>
      </c>
      <c r="Y249" s="13">
        <v>0</v>
      </c>
      <c r="Z249" s="17">
        <v>5.2738820000000004</v>
      </c>
      <c r="AA249" s="16">
        <f>(K249+R249+V249-W249-X249-Y249-Z249)/G249</f>
        <v>0.63098067857142859</v>
      </c>
      <c r="AB249" s="13">
        <f t="shared" si="30"/>
        <v>14</v>
      </c>
      <c r="AC249" s="13">
        <f>IF(((G249-K249-R249-V249+W249+X249+Y249+Z249)/Q249)&gt;0,ROUNDUP(((G249-K249-R249-V249+W249+X249+Y249+Z249)/Q249),0),0)</f>
        <v>29</v>
      </c>
      <c r="AD249" s="13">
        <f>IF(((1+G249-K249-R249-V249+W249+X249+Y249+Z249)/Q249)&gt;0,ROUNDUP(((1+G249-K249-R249-V249+W249+X249+Y249+Z249)/Q249),0),0)</f>
        <v>31</v>
      </c>
      <c r="AE249" s="16">
        <f>1/G249</f>
        <v>1.7857142857142856E-2</v>
      </c>
      <c r="AF249" s="16">
        <f>P249/(K249+P249)</f>
        <v>0.26666666666666666</v>
      </c>
      <c r="AG249" s="13">
        <v>0</v>
      </c>
      <c r="AH249" s="13">
        <v>3</v>
      </c>
      <c r="AI249" s="13">
        <v>0</v>
      </c>
      <c r="AJ249" s="13">
        <v>0</v>
      </c>
      <c r="AK249" s="13">
        <v>0</v>
      </c>
      <c r="AL249" s="13">
        <f t="shared" si="28"/>
        <v>3</v>
      </c>
      <c r="AM249" s="13">
        <v>6</v>
      </c>
      <c r="AN249" s="13">
        <v>3</v>
      </c>
      <c r="AO249" s="13">
        <v>0</v>
      </c>
      <c r="AP249" s="13">
        <v>0</v>
      </c>
      <c r="AQ249" s="13">
        <f t="shared" si="29"/>
        <v>9</v>
      </c>
      <c r="AR249" s="13" t="s">
        <v>59</v>
      </c>
      <c r="AS249" s="13" t="s">
        <v>68</v>
      </c>
      <c r="AT249" s="13" t="s">
        <v>61</v>
      </c>
      <c r="AU249" s="13">
        <v>3</v>
      </c>
      <c r="AV249" s="13">
        <v>2.5</v>
      </c>
      <c r="AW249" s="13">
        <v>2.02</v>
      </c>
      <c r="AX249" s="13">
        <v>1.99</v>
      </c>
      <c r="AY249" s="16">
        <v>0.71660000000000001</v>
      </c>
      <c r="AZ249" s="16">
        <v>0.69230000000000003</v>
      </c>
      <c r="BA249" s="16">
        <v>0.74929999999999997</v>
      </c>
      <c r="BB249" s="13" t="s">
        <v>90</v>
      </c>
      <c r="BC249" s="13" t="s">
        <v>63</v>
      </c>
    </row>
    <row r="250" spans="1:55" x14ac:dyDescent="0.25">
      <c r="A250" s="13" t="s">
        <v>64</v>
      </c>
      <c r="B250" s="13" t="s">
        <v>197</v>
      </c>
      <c r="C250" s="14" t="s">
        <v>75</v>
      </c>
      <c r="D250" s="15">
        <v>8</v>
      </c>
      <c r="E250" s="15" t="s">
        <v>591</v>
      </c>
      <c r="F250" s="13" t="s">
        <v>592</v>
      </c>
      <c r="G250" s="13">
        <v>32</v>
      </c>
      <c r="H250" s="13">
        <v>18</v>
      </c>
      <c r="I250" s="13">
        <v>0</v>
      </c>
      <c r="J250" s="13">
        <v>1</v>
      </c>
      <c r="K250" s="13">
        <f t="shared" si="24"/>
        <v>17</v>
      </c>
      <c r="L250" s="16">
        <f>K250/G250</f>
        <v>0.53125</v>
      </c>
      <c r="M250" s="14">
        <v>1.51</v>
      </c>
      <c r="N250" s="13">
        <v>8</v>
      </c>
      <c r="O250" s="13">
        <v>1</v>
      </c>
      <c r="P250" s="13">
        <f t="shared" si="25"/>
        <v>7</v>
      </c>
      <c r="Q250" s="16">
        <v>0.78259999999999996</v>
      </c>
      <c r="R250" s="17">
        <f t="shared" si="26"/>
        <v>5.4781999999999993</v>
      </c>
      <c r="S250" s="13">
        <v>2</v>
      </c>
      <c r="T250" s="13">
        <v>0</v>
      </c>
      <c r="U250" s="13">
        <v>0</v>
      </c>
      <c r="V250" s="17">
        <f t="shared" si="27"/>
        <v>1.5651999999999999</v>
      </c>
      <c r="W250" s="13">
        <v>0</v>
      </c>
      <c r="X250" s="13">
        <v>0</v>
      </c>
      <c r="Y250" s="13">
        <v>0</v>
      </c>
      <c r="Z250" s="17">
        <v>1.1740645999999999</v>
      </c>
      <c r="AA250" s="16">
        <f>(K250+R250+V250-W250-X250-Y250-Z250)/G250</f>
        <v>0.71466673125000002</v>
      </c>
      <c r="AB250" s="13">
        <f t="shared" si="30"/>
        <v>4</v>
      </c>
      <c r="AC250" s="13">
        <f>IF(((G250-K250-R250-V250+W250+X250+Y250+Z250)/Q250)&gt;0,ROUNDUP(((G250-K250-R250-V250+W250+X250+Y250+Z250)/Q250),0),0)</f>
        <v>12</v>
      </c>
      <c r="AD250" s="13">
        <f>IF(((1+G250-K250-R250-V250+W250+X250+Y250+Z250)/Q250)&gt;0,ROUNDUP(((1+G250-K250-R250-V250+W250+X250+Y250+Z250)/Q250),0),0)</f>
        <v>13</v>
      </c>
      <c r="AE250" s="16">
        <f>1/G250</f>
        <v>3.125E-2</v>
      </c>
      <c r="AF250" s="16">
        <f>P250/(K250+P250)</f>
        <v>0.29166666666666669</v>
      </c>
      <c r="AG250" s="13">
        <v>0</v>
      </c>
      <c r="AH250" s="13">
        <v>5</v>
      </c>
      <c r="AI250" s="13">
        <v>0</v>
      </c>
      <c r="AJ250" s="13">
        <v>0</v>
      </c>
      <c r="AK250" s="13">
        <v>1</v>
      </c>
      <c r="AL250" s="13">
        <f t="shared" si="28"/>
        <v>6</v>
      </c>
      <c r="AM250" s="13">
        <v>2</v>
      </c>
      <c r="AN250" s="13">
        <v>0</v>
      </c>
      <c r="AO250" s="13">
        <v>0</v>
      </c>
      <c r="AP250" s="13">
        <v>0</v>
      </c>
      <c r="AQ250" s="13">
        <f t="shared" si="29"/>
        <v>2</v>
      </c>
      <c r="AR250" s="13" t="s">
        <v>59</v>
      </c>
      <c r="AS250" s="13" t="s">
        <v>68</v>
      </c>
      <c r="AT250" s="13" t="s">
        <v>61</v>
      </c>
      <c r="AU250" s="13">
        <v>3</v>
      </c>
      <c r="AV250" s="13">
        <v>1.92</v>
      </c>
      <c r="AW250" s="13">
        <v>1</v>
      </c>
      <c r="AX250" s="13">
        <v>1.99</v>
      </c>
      <c r="AY250" s="16">
        <v>0.8</v>
      </c>
      <c r="AZ250" s="16">
        <v>0.76190000000000002</v>
      </c>
      <c r="BA250" s="16">
        <v>0.74929999999999997</v>
      </c>
      <c r="BB250" s="13" t="s">
        <v>90</v>
      </c>
      <c r="BC250" s="13" t="s">
        <v>63</v>
      </c>
    </row>
    <row r="251" spans="1:55" x14ac:dyDescent="0.25">
      <c r="A251" s="13" t="s">
        <v>54</v>
      </c>
      <c r="B251" s="13" t="s">
        <v>157</v>
      </c>
      <c r="C251" s="14" t="s">
        <v>75</v>
      </c>
      <c r="D251" s="15">
        <v>7</v>
      </c>
      <c r="E251" s="15" t="s">
        <v>593</v>
      </c>
      <c r="F251" s="13" t="s">
        <v>594</v>
      </c>
      <c r="G251" s="13">
        <v>30</v>
      </c>
      <c r="H251" s="13">
        <v>22</v>
      </c>
      <c r="I251" s="13">
        <v>0</v>
      </c>
      <c r="J251" s="13">
        <v>0</v>
      </c>
      <c r="K251" s="13">
        <f t="shared" si="24"/>
        <v>22</v>
      </c>
      <c r="L251" s="16">
        <f>K251/G251</f>
        <v>0.73333333333333328</v>
      </c>
      <c r="M251" s="14">
        <v>2.1</v>
      </c>
      <c r="N251" s="13">
        <v>10</v>
      </c>
      <c r="O251" s="13">
        <v>0</v>
      </c>
      <c r="P251" s="13">
        <f t="shared" si="25"/>
        <v>10</v>
      </c>
      <c r="Q251" s="16">
        <v>0.80559999999999998</v>
      </c>
      <c r="R251" s="17">
        <f t="shared" si="26"/>
        <v>8.0559999999999992</v>
      </c>
      <c r="S251" s="13">
        <v>1</v>
      </c>
      <c r="T251" s="13">
        <v>0</v>
      </c>
      <c r="U251" s="13">
        <v>0</v>
      </c>
      <c r="V251" s="17">
        <f t="shared" si="27"/>
        <v>0.80559999999999998</v>
      </c>
      <c r="W251" s="13">
        <v>5</v>
      </c>
      <c r="X251" s="13">
        <v>0</v>
      </c>
      <c r="Y251" s="13">
        <v>0</v>
      </c>
      <c r="Z251" s="17">
        <v>2.1187993999999999</v>
      </c>
      <c r="AA251" s="16">
        <f>(K251+R251+V251-W251-X251-Y251-Z251)/G251</f>
        <v>0.79142668666666649</v>
      </c>
      <c r="AB251" s="13">
        <f t="shared" si="30"/>
        <v>1</v>
      </c>
      <c r="AC251" s="13">
        <f>IF(((G251-K251-R251-V251+W251+X251+Y251+Z251)/Q251)&gt;0,ROUNDUP(((G251-K251-R251-V251+W251+X251+Y251+Z251)/Q251),0),0)</f>
        <v>8</v>
      </c>
      <c r="AD251" s="13">
        <f>IF(((1+G251-K251-R251-V251+W251+X251+Y251+Z251)/Q251)&gt;0,ROUNDUP(((1+G251-K251-R251-V251+W251+X251+Y251+Z251)/Q251),0),0)</f>
        <v>10</v>
      </c>
      <c r="AE251" s="16">
        <f>1/G251</f>
        <v>3.3333333333333333E-2</v>
      </c>
      <c r="AF251" s="16">
        <f>P251/(K251+P251)</f>
        <v>0.3125</v>
      </c>
      <c r="AG251" s="13">
        <v>0</v>
      </c>
      <c r="AH251" s="13">
        <v>6</v>
      </c>
      <c r="AI251" s="13">
        <v>0</v>
      </c>
      <c r="AJ251" s="13">
        <v>2</v>
      </c>
      <c r="AK251" s="13">
        <v>1</v>
      </c>
      <c r="AL251" s="13">
        <f t="shared" si="28"/>
        <v>9</v>
      </c>
      <c r="AM251" s="13">
        <v>1</v>
      </c>
      <c r="AN251" s="13">
        <v>0</v>
      </c>
      <c r="AO251" s="13">
        <v>0</v>
      </c>
      <c r="AP251" s="13">
        <v>0</v>
      </c>
      <c r="AQ251" s="13">
        <f t="shared" si="29"/>
        <v>1</v>
      </c>
      <c r="AR251" s="13" t="s">
        <v>59</v>
      </c>
      <c r="AS251" s="13" t="s">
        <v>89</v>
      </c>
      <c r="AT251" s="13" t="s">
        <v>61</v>
      </c>
      <c r="AU251" s="13">
        <v>3</v>
      </c>
      <c r="AV251" s="13">
        <v>2.31</v>
      </c>
      <c r="AW251" s="13">
        <v>1.68</v>
      </c>
      <c r="AX251" s="13">
        <v>1.68</v>
      </c>
      <c r="AY251" s="16">
        <v>0.73080000000000001</v>
      </c>
      <c r="AZ251" s="16">
        <v>1</v>
      </c>
      <c r="BA251" s="16">
        <v>0.78220000000000001</v>
      </c>
      <c r="BB251" s="13" t="s">
        <v>79</v>
      </c>
      <c r="BC251" s="13" t="s">
        <v>63</v>
      </c>
    </row>
    <row r="252" spans="1:55" x14ac:dyDescent="0.25">
      <c r="A252" s="13" t="s">
        <v>80</v>
      </c>
      <c r="B252" s="13" t="s">
        <v>132</v>
      </c>
      <c r="C252" s="14" t="s">
        <v>75</v>
      </c>
      <c r="D252" s="15">
        <v>7</v>
      </c>
      <c r="E252" s="15" t="s">
        <v>595</v>
      </c>
      <c r="F252" s="13" t="s">
        <v>596</v>
      </c>
      <c r="G252" s="13">
        <v>30</v>
      </c>
      <c r="H252" s="13">
        <v>24</v>
      </c>
      <c r="I252" s="13">
        <v>0</v>
      </c>
      <c r="J252" s="13">
        <v>0</v>
      </c>
      <c r="K252" s="13">
        <f t="shared" si="24"/>
        <v>24</v>
      </c>
      <c r="L252" s="16">
        <f>K252/G252</f>
        <v>0.8</v>
      </c>
      <c r="M252" s="14">
        <v>2.08</v>
      </c>
      <c r="N252" s="13">
        <v>5</v>
      </c>
      <c r="O252" s="13">
        <v>0</v>
      </c>
      <c r="P252" s="13">
        <f t="shared" si="25"/>
        <v>5</v>
      </c>
      <c r="Q252" s="16">
        <v>0.75439999999999996</v>
      </c>
      <c r="R252" s="17">
        <f t="shared" si="26"/>
        <v>3.7719999999999998</v>
      </c>
      <c r="S252" s="13">
        <v>0</v>
      </c>
      <c r="T252" s="13">
        <v>0</v>
      </c>
      <c r="U252" s="13">
        <v>0</v>
      </c>
      <c r="V252" s="17">
        <f t="shared" si="27"/>
        <v>0</v>
      </c>
      <c r="W252" s="13">
        <v>1</v>
      </c>
      <c r="X252" s="13">
        <v>0</v>
      </c>
      <c r="Y252" s="13">
        <v>0</v>
      </c>
      <c r="Z252" s="17">
        <v>1.5163905</v>
      </c>
      <c r="AA252" s="16">
        <f>(K252+R252+V252-W252-X252-Y252-Z252)/G252</f>
        <v>0.8418536499999999</v>
      </c>
      <c r="AB252" s="13">
        <f t="shared" si="30"/>
        <v>0</v>
      </c>
      <c r="AC252" s="13">
        <f>IF(((G252-K252-R252-V252+W252+X252+Y252+Z252)/Q252)&gt;0,ROUNDUP(((G252-K252-R252-V252+W252+X252+Y252+Z252)/Q252),0),0)</f>
        <v>7</v>
      </c>
      <c r="AD252" s="13">
        <f>IF(((1+G252-K252-R252-V252+W252+X252+Y252+Z252)/Q252)&gt;0,ROUNDUP(((1+G252-K252-R252-V252+W252+X252+Y252+Z252)/Q252),0),0)</f>
        <v>8</v>
      </c>
      <c r="AE252" s="16">
        <f>1/G252</f>
        <v>3.3333333333333333E-2</v>
      </c>
      <c r="AF252" s="16">
        <f>P252/(K252+P252)</f>
        <v>0.17241379310344829</v>
      </c>
      <c r="AG252" s="13">
        <v>0</v>
      </c>
      <c r="AH252" s="13">
        <v>1</v>
      </c>
      <c r="AI252" s="13">
        <v>0</v>
      </c>
      <c r="AJ252" s="13">
        <v>3</v>
      </c>
      <c r="AK252" s="13">
        <v>1</v>
      </c>
      <c r="AL252" s="13">
        <f t="shared" si="28"/>
        <v>5</v>
      </c>
      <c r="AM252" s="13">
        <v>0</v>
      </c>
      <c r="AN252" s="13">
        <v>0</v>
      </c>
      <c r="AO252" s="13">
        <v>0</v>
      </c>
      <c r="AP252" s="13">
        <v>0</v>
      </c>
      <c r="AQ252" s="13">
        <f t="shared" si="29"/>
        <v>0</v>
      </c>
      <c r="AR252" s="13" t="s">
        <v>59</v>
      </c>
      <c r="AS252" s="13" t="s">
        <v>110</v>
      </c>
      <c r="AT252" s="13" t="s">
        <v>61</v>
      </c>
      <c r="AU252" s="13">
        <v>3</v>
      </c>
      <c r="AV252" s="13">
        <v>2.29</v>
      </c>
      <c r="AW252" s="13">
        <v>1.04</v>
      </c>
      <c r="AX252" s="13">
        <v>1.68</v>
      </c>
      <c r="AY252" s="16">
        <v>0.74</v>
      </c>
      <c r="AZ252" s="16">
        <v>0.83960000000000001</v>
      </c>
      <c r="BA252" s="16">
        <v>0.78220000000000001</v>
      </c>
      <c r="BB252" s="13" t="s">
        <v>79</v>
      </c>
      <c r="BC252" s="13" t="s">
        <v>63</v>
      </c>
    </row>
    <row r="253" spans="1:55" x14ac:dyDescent="0.25">
      <c r="A253" s="13" t="s">
        <v>54</v>
      </c>
      <c r="B253" s="13" t="s">
        <v>127</v>
      </c>
      <c r="C253" s="14" t="s">
        <v>91</v>
      </c>
      <c r="D253" s="15">
        <v>4</v>
      </c>
      <c r="E253" s="15" t="s">
        <v>597</v>
      </c>
      <c r="F253" s="13" t="s">
        <v>598</v>
      </c>
      <c r="G253" s="13">
        <v>12</v>
      </c>
      <c r="H253" s="13">
        <v>11</v>
      </c>
      <c r="I253" s="13">
        <v>0</v>
      </c>
      <c r="J253" s="13">
        <v>0</v>
      </c>
      <c r="K253" s="13">
        <f t="shared" si="24"/>
        <v>11</v>
      </c>
      <c r="L253" s="16">
        <f>K253/G253</f>
        <v>0.91666666666666663</v>
      </c>
      <c r="M253" s="14">
        <v>0.48</v>
      </c>
      <c r="N253" s="13">
        <v>2</v>
      </c>
      <c r="O253" s="13">
        <v>0</v>
      </c>
      <c r="P253" s="13">
        <f t="shared" si="25"/>
        <v>2</v>
      </c>
      <c r="Q253" s="16">
        <v>0.88239999999999996</v>
      </c>
      <c r="R253" s="17">
        <f t="shared" si="26"/>
        <v>1.7647999999999999</v>
      </c>
      <c r="S253" s="13">
        <v>0</v>
      </c>
      <c r="T253" s="13">
        <v>0</v>
      </c>
      <c r="U253" s="13">
        <v>0</v>
      </c>
      <c r="V253" s="17">
        <f t="shared" si="27"/>
        <v>0</v>
      </c>
      <c r="W253" s="13">
        <v>0</v>
      </c>
      <c r="X253" s="13">
        <v>0</v>
      </c>
      <c r="Y253" s="13">
        <v>0</v>
      </c>
      <c r="Z253" s="17">
        <v>0.44186160000000002</v>
      </c>
      <c r="AA253" s="16">
        <f>(K253+R253+V253-W253-X253-Y253-Z253)/G253</f>
        <v>1.0269115333333334</v>
      </c>
      <c r="AB253" s="13">
        <f t="shared" si="30"/>
        <v>0</v>
      </c>
      <c r="AC253" s="13">
        <f>IF(((G253-K253-R253-V253+W253+X253+Y253+Z253)/Q253)&gt;0,ROUNDUP(((G253-K253-R253-V253+W253+X253+Y253+Z253)/Q253),0),0)</f>
        <v>0</v>
      </c>
      <c r="AD253" s="13">
        <f>IF(((1+G253-K253-R253-V253+W253+X253+Y253+Z253)/Q253)&gt;0,ROUNDUP(((1+G253-K253-R253-V253+W253+X253+Y253+Z253)/Q253),0),0)</f>
        <v>1</v>
      </c>
      <c r="AE253" s="16">
        <f>1/G253</f>
        <v>8.3333333333333329E-2</v>
      </c>
      <c r="AF253" s="16">
        <f>P253/(K253+P253)</f>
        <v>0.15384615384615385</v>
      </c>
      <c r="AG253" s="13">
        <v>0</v>
      </c>
      <c r="AH253" s="13">
        <v>0</v>
      </c>
      <c r="AI253" s="13">
        <v>0</v>
      </c>
      <c r="AJ253" s="13">
        <v>0</v>
      </c>
      <c r="AK253" s="13">
        <v>2</v>
      </c>
      <c r="AL253" s="13">
        <f t="shared" si="28"/>
        <v>2</v>
      </c>
      <c r="AM253" s="13">
        <v>0</v>
      </c>
      <c r="AN253" s="13">
        <v>0</v>
      </c>
      <c r="AO253" s="13">
        <v>0</v>
      </c>
      <c r="AP253" s="13">
        <v>0</v>
      </c>
      <c r="AQ253" s="13">
        <f t="shared" si="29"/>
        <v>0</v>
      </c>
      <c r="AR253" s="13" t="s">
        <v>59</v>
      </c>
      <c r="AS253" s="13" t="s">
        <v>89</v>
      </c>
      <c r="AT253" s="13" t="s">
        <v>61</v>
      </c>
      <c r="AU253" s="13">
        <v>7</v>
      </c>
      <c r="AV253" s="13">
        <v>0.63</v>
      </c>
      <c r="AW253" s="13">
        <v>0.31</v>
      </c>
      <c r="AX253" s="13">
        <v>0.49</v>
      </c>
      <c r="AY253" s="16">
        <v>0.84209999999999996</v>
      </c>
      <c r="AZ253" s="16">
        <v>0.93330000000000002</v>
      </c>
      <c r="BA253" s="16">
        <v>0.95120000000000005</v>
      </c>
      <c r="BB253" s="13" t="s">
        <v>183</v>
      </c>
      <c r="BC253" s="13" t="s">
        <v>63</v>
      </c>
    </row>
    <row r="254" spans="1:55" x14ac:dyDescent="0.25">
      <c r="A254" s="13" t="s">
        <v>54</v>
      </c>
      <c r="B254" s="13" t="s">
        <v>157</v>
      </c>
      <c r="C254" s="14" t="s">
        <v>56</v>
      </c>
      <c r="D254" s="15">
        <v>12</v>
      </c>
      <c r="E254" s="15" t="s">
        <v>599</v>
      </c>
      <c r="F254" s="13" t="s">
        <v>600</v>
      </c>
      <c r="G254" s="13">
        <v>232</v>
      </c>
      <c r="H254" s="13">
        <v>182</v>
      </c>
      <c r="I254" s="13">
        <v>0</v>
      </c>
      <c r="J254" s="13">
        <v>2</v>
      </c>
      <c r="K254" s="13">
        <f t="shared" si="24"/>
        <v>180</v>
      </c>
      <c r="L254" s="16">
        <f>K254/G254</f>
        <v>0.77586206896551724</v>
      </c>
      <c r="M254" s="14">
        <v>1.75</v>
      </c>
      <c r="N254" s="13">
        <v>22</v>
      </c>
      <c r="O254" s="13">
        <v>0</v>
      </c>
      <c r="P254" s="13">
        <f t="shared" si="25"/>
        <v>22</v>
      </c>
      <c r="Q254" s="16">
        <v>0.73980000000000001</v>
      </c>
      <c r="R254" s="17">
        <f t="shared" si="26"/>
        <v>16.275600000000001</v>
      </c>
      <c r="S254" s="13">
        <v>8</v>
      </c>
      <c r="T254" s="13">
        <v>0</v>
      </c>
      <c r="U254" s="13">
        <v>2</v>
      </c>
      <c r="V254" s="17">
        <f t="shared" si="27"/>
        <v>7.9184000000000001</v>
      </c>
      <c r="W254" s="13">
        <v>0</v>
      </c>
      <c r="X254" s="13">
        <v>0</v>
      </c>
      <c r="Y254" s="13">
        <v>2</v>
      </c>
      <c r="Z254" s="17">
        <v>18.607766900000001</v>
      </c>
      <c r="AA254" s="16">
        <f>(K254+R254+V254-W254-X254-Y254-Z254)/G254</f>
        <v>0.79131997025862066</v>
      </c>
      <c r="AB254" s="13">
        <f t="shared" si="30"/>
        <v>6</v>
      </c>
      <c r="AC254" s="13">
        <f>IF(((G254-K254-R254-V254+W254+X254+Y254+Z254)/Q254)&gt;0,ROUNDUP(((G254-K254-R254-V254+W254+X254+Y254+Z254)/Q254),0),0)</f>
        <v>66</v>
      </c>
      <c r="AD254" s="13">
        <f>IF(((1+G254-K254-R254-V254+W254+X254+Y254+Z254)/Q254)&gt;0,ROUNDUP(((1+G254-K254-R254-V254+W254+X254+Y254+Z254)/Q254),0),0)</f>
        <v>67</v>
      </c>
      <c r="AE254" s="16">
        <f>1/G254</f>
        <v>4.3103448275862068E-3</v>
      </c>
      <c r="AF254" s="16">
        <f>P254/(K254+P254)</f>
        <v>0.10891089108910891</v>
      </c>
      <c r="AG254" s="13">
        <v>0</v>
      </c>
      <c r="AH254" s="13">
        <v>0</v>
      </c>
      <c r="AI254" s="13">
        <v>0</v>
      </c>
      <c r="AJ254" s="13">
        <v>0</v>
      </c>
      <c r="AK254" s="13">
        <v>0</v>
      </c>
      <c r="AL254" s="13">
        <f t="shared" si="28"/>
        <v>0</v>
      </c>
      <c r="AM254" s="13">
        <v>8</v>
      </c>
      <c r="AN254" s="13">
        <v>2</v>
      </c>
      <c r="AO254" s="13">
        <v>9</v>
      </c>
      <c r="AP254" s="13">
        <v>3</v>
      </c>
      <c r="AQ254" s="13">
        <f t="shared" si="29"/>
        <v>22</v>
      </c>
      <c r="AR254" s="13" t="s">
        <v>59</v>
      </c>
      <c r="AS254" s="13" t="s">
        <v>89</v>
      </c>
      <c r="AT254" s="13" t="s">
        <v>61</v>
      </c>
      <c r="AU254" s="13">
        <v>9</v>
      </c>
      <c r="AV254" s="13">
        <v>1.99</v>
      </c>
      <c r="AW254" s="13">
        <v>1.72</v>
      </c>
      <c r="AX254" s="13">
        <v>1.87</v>
      </c>
      <c r="AY254" s="16">
        <v>0.94440000000000002</v>
      </c>
      <c r="AZ254" s="16">
        <v>0.71909999999999996</v>
      </c>
      <c r="BA254" s="16">
        <v>0.59230000000000005</v>
      </c>
      <c r="BB254" s="13" t="s">
        <v>482</v>
      </c>
      <c r="BC254" s="13" t="s">
        <v>63</v>
      </c>
    </row>
    <row r="255" spans="1:55" x14ac:dyDescent="0.25">
      <c r="A255" s="13" t="s">
        <v>80</v>
      </c>
      <c r="B255" s="13" t="s">
        <v>220</v>
      </c>
      <c r="C255" s="14" t="s">
        <v>75</v>
      </c>
      <c r="D255" s="15">
        <v>9</v>
      </c>
      <c r="E255" s="15" t="s">
        <v>601</v>
      </c>
      <c r="F255" s="13" t="s">
        <v>602</v>
      </c>
      <c r="G255" s="13">
        <v>52</v>
      </c>
      <c r="H255" s="13">
        <v>35</v>
      </c>
      <c r="I255" s="13">
        <v>0</v>
      </c>
      <c r="J255" s="13">
        <v>0</v>
      </c>
      <c r="K255" s="13">
        <f t="shared" si="24"/>
        <v>35</v>
      </c>
      <c r="L255" s="16">
        <f>K255/G255</f>
        <v>0.67307692307692313</v>
      </c>
      <c r="M255" s="14">
        <v>2.0699999999999998</v>
      </c>
      <c r="N255" s="13">
        <v>6</v>
      </c>
      <c r="O255" s="13">
        <v>0</v>
      </c>
      <c r="P255" s="13">
        <f t="shared" si="25"/>
        <v>6</v>
      </c>
      <c r="Q255" s="16">
        <v>0.70589999999999997</v>
      </c>
      <c r="R255" s="17">
        <f t="shared" si="26"/>
        <v>4.2354000000000003</v>
      </c>
      <c r="S255" s="13">
        <v>2</v>
      </c>
      <c r="T255" s="13">
        <v>0</v>
      </c>
      <c r="U255" s="13">
        <v>0</v>
      </c>
      <c r="V255" s="17">
        <f t="shared" si="27"/>
        <v>1.4117999999999999</v>
      </c>
      <c r="W255" s="13">
        <v>0</v>
      </c>
      <c r="X255" s="13">
        <v>0</v>
      </c>
      <c r="Y255" s="13">
        <v>0</v>
      </c>
      <c r="Z255" s="17">
        <v>3.0250496</v>
      </c>
      <c r="AA255" s="16">
        <f>(K255+R255+V255-W255-X255-Y255-Z255)/G255</f>
        <v>0.72350289230769227</v>
      </c>
      <c r="AB255" s="13">
        <f t="shared" si="30"/>
        <v>7</v>
      </c>
      <c r="AC255" s="13">
        <f>IF(((G255-K255-R255-V255+W255+X255+Y255+Z255)/Q255)&gt;0,ROUNDUP(((G255-K255-R255-V255+W255+X255+Y255+Z255)/Q255),0),0)</f>
        <v>21</v>
      </c>
      <c r="AD255" s="13">
        <f>IF(((1+G255-K255-R255-V255+W255+X255+Y255+Z255)/Q255)&gt;0,ROUNDUP(((1+G255-K255-R255-V255+W255+X255+Y255+Z255)/Q255),0),0)</f>
        <v>22</v>
      </c>
      <c r="AE255" s="16">
        <f>1/G255</f>
        <v>1.9230769230769232E-2</v>
      </c>
      <c r="AF255" s="16">
        <f>P255/(K255+P255)</f>
        <v>0.14634146341463414</v>
      </c>
      <c r="AG255" s="13">
        <v>0</v>
      </c>
      <c r="AH255" s="13">
        <v>1</v>
      </c>
      <c r="AI255" s="13">
        <v>0</v>
      </c>
      <c r="AJ255" s="13">
        <v>0</v>
      </c>
      <c r="AK255" s="13">
        <v>0</v>
      </c>
      <c r="AL255" s="13">
        <f t="shared" si="28"/>
        <v>1</v>
      </c>
      <c r="AM255" s="13">
        <v>0</v>
      </c>
      <c r="AN255" s="13">
        <v>2</v>
      </c>
      <c r="AO255" s="13">
        <v>2</v>
      </c>
      <c r="AP255" s="13">
        <v>1</v>
      </c>
      <c r="AQ255" s="13">
        <f t="shared" si="29"/>
        <v>5</v>
      </c>
      <c r="AR255" s="13" t="s">
        <v>59</v>
      </c>
      <c r="AS255" s="13" t="s">
        <v>84</v>
      </c>
      <c r="AT255" s="13" t="s">
        <v>61</v>
      </c>
      <c r="AU255" s="13">
        <v>3</v>
      </c>
      <c r="AV255" s="13">
        <v>2.36</v>
      </c>
      <c r="AW255" s="13">
        <v>1.99</v>
      </c>
      <c r="AX255" s="13">
        <v>1.99</v>
      </c>
      <c r="AY255" s="16">
        <v>0.66669999999999996</v>
      </c>
      <c r="AZ255" s="16">
        <v>0.71789999999999998</v>
      </c>
      <c r="BA255" s="16">
        <v>0.74929999999999997</v>
      </c>
      <c r="BB255" s="13" t="s">
        <v>90</v>
      </c>
      <c r="BC255" s="13" t="s">
        <v>63</v>
      </c>
    </row>
    <row r="256" spans="1:55" x14ac:dyDescent="0.25">
      <c r="A256" s="13" t="s">
        <v>80</v>
      </c>
      <c r="B256" s="13" t="s">
        <v>86</v>
      </c>
      <c r="C256" s="14" t="s">
        <v>91</v>
      </c>
      <c r="D256" s="15">
        <v>7</v>
      </c>
      <c r="E256" s="15" t="s">
        <v>603</v>
      </c>
      <c r="F256" s="13" t="s">
        <v>604</v>
      </c>
      <c r="G256" s="13">
        <v>16</v>
      </c>
      <c r="H256" s="13">
        <v>10</v>
      </c>
      <c r="I256" s="13">
        <v>0</v>
      </c>
      <c r="J256" s="13">
        <v>0</v>
      </c>
      <c r="K256" s="13">
        <f t="shared" si="24"/>
        <v>10</v>
      </c>
      <c r="L256" s="16">
        <f>K256/G256</f>
        <v>0.625</v>
      </c>
      <c r="M256" s="14">
        <v>0.55000000000000004</v>
      </c>
      <c r="N256" s="13">
        <v>4</v>
      </c>
      <c r="O256" s="13">
        <v>0</v>
      </c>
      <c r="P256" s="13">
        <f t="shared" si="25"/>
        <v>4</v>
      </c>
      <c r="Q256" s="16">
        <v>0.66669999999999996</v>
      </c>
      <c r="R256" s="17">
        <f t="shared" si="26"/>
        <v>2.6667999999999998</v>
      </c>
      <c r="S256" s="13">
        <v>0</v>
      </c>
      <c r="T256" s="13">
        <v>0</v>
      </c>
      <c r="U256" s="13">
        <v>0</v>
      </c>
      <c r="V256" s="17">
        <f t="shared" si="27"/>
        <v>0</v>
      </c>
      <c r="W256" s="13">
        <v>0</v>
      </c>
      <c r="X256" s="13">
        <v>0</v>
      </c>
      <c r="Y256" s="13">
        <v>0</v>
      </c>
      <c r="Z256" s="17">
        <v>0.1531682</v>
      </c>
      <c r="AA256" s="16">
        <f>(K256+R256+V256-W256-X256-Y256-Z256)/G256</f>
        <v>0.78210198750000004</v>
      </c>
      <c r="AB256" s="13">
        <f t="shared" si="30"/>
        <v>1</v>
      </c>
      <c r="AC256" s="13">
        <f>IF(((G256-K256-R256-V256+W256+X256+Y256+Z256)/Q256)&gt;0,ROUNDUP(((G256-K256-R256-V256+W256+X256+Y256+Z256)/Q256),0),0)</f>
        <v>6</v>
      </c>
      <c r="AD256" s="13">
        <f>IF(((1+G256-K256-R256-V256+W256+X256+Y256+Z256)/Q256)&gt;0,ROUNDUP(((1+G256-K256-R256-V256+W256+X256+Y256+Z256)/Q256),0),0)</f>
        <v>7</v>
      </c>
      <c r="AE256" s="16">
        <f>1/G256</f>
        <v>6.25E-2</v>
      </c>
      <c r="AF256" s="16">
        <f>P256/(K256+P256)</f>
        <v>0.2857142857142857</v>
      </c>
      <c r="AG256" s="13">
        <v>0</v>
      </c>
      <c r="AH256" s="13">
        <v>1</v>
      </c>
      <c r="AI256" s="13">
        <v>0</v>
      </c>
      <c r="AJ256" s="13">
        <v>0</v>
      </c>
      <c r="AK256" s="13">
        <v>3</v>
      </c>
      <c r="AL256" s="13">
        <f t="shared" si="28"/>
        <v>4</v>
      </c>
      <c r="AM256" s="13">
        <v>0</v>
      </c>
      <c r="AN256" s="13">
        <v>0</v>
      </c>
      <c r="AO256" s="13">
        <v>0</v>
      </c>
      <c r="AP256" s="13">
        <v>0</v>
      </c>
      <c r="AQ256" s="13">
        <f t="shared" si="29"/>
        <v>0</v>
      </c>
      <c r="AR256" s="13" t="s">
        <v>59</v>
      </c>
      <c r="AS256" s="13" t="s">
        <v>89</v>
      </c>
      <c r="AT256" s="13" t="s">
        <v>61</v>
      </c>
      <c r="AU256" s="13">
        <v>7</v>
      </c>
      <c r="AV256" s="13">
        <v>0.72</v>
      </c>
      <c r="AW256" s="13">
        <v>0.38</v>
      </c>
      <c r="AX256" s="13">
        <v>0.9</v>
      </c>
      <c r="AY256" s="16">
        <v>0.61539999999999995</v>
      </c>
      <c r="AZ256" s="16">
        <v>0.72729999999999995</v>
      </c>
      <c r="BA256" s="16">
        <v>0.84519999999999995</v>
      </c>
      <c r="BB256" s="13" t="s">
        <v>192</v>
      </c>
      <c r="BC256" s="13" t="s">
        <v>63</v>
      </c>
    </row>
    <row r="257" spans="1:55" x14ac:dyDescent="0.25">
      <c r="A257" s="13" t="s">
        <v>54</v>
      </c>
      <c r="B257" s="13" t="s">
        <v>154</v>
      </c>
      <c r="C257" s="14" t="s">
        <v>91</v>
      </c>
      <c r="D257" s="15">
        <v>10</v>
      </c>
      <c r="E257" s="15" t="s">
        <v>605</v>
      </c>
      <c r="F257" s="13" t="s">
        <v>606</v>
      </c>
      <c r="G257" s="13">
        <v>33</v>
      </c>
      <c r="H257" s="13">
        <v>27</v>
      </c>
      <c r="I257" s="13">
        <v>0</v>
      </c>
      <c r="J257" s="13">
        <v>1</v>
      </c>
      <c r="K257" s="13">
        <f t="shared" si="24"/>
        <v>26</v>
      </c>
      <c r="L257" s="16">
        <f>K257/G257</f>
        <v>0.78787878787878785</v>
      </c>
      <c r="M257" s="14">
        <v>0.57999999999999996</v>
      </c>
      <c r="N257" s="13">
        <v>1</v>
      </c>
      <c r="O257" s="13">
        <v>0</v>
      </c>
      <c r="P257" s="13">
        <f t="shared" si="25"/>
        <v>1</v>
      </c>
      <c r="Q257" s="16">
        <v>0.89190000000000003</v>
      </c>
      <c r="R257" s="17">
        <f t="shared" si="26"/>
        <v>0.89190000000000003</v>
      </c>
      <c r="S257" s="13">
        <v>1</v>
      </c>
      <c r="T257" s="13">
        <v>0</v>
      </c>
      <c r="U257" s="13">
        <v>0</v>
      </c>
      <c r="V257" s="17">
        <f t="shared" si="27"/>
        <v>0.89190000000000003</v>
      </c>
      <c r="W257" s="13">
        <v>1</v>
      </c>
      <c r="X257" s="13">
        <v>0</v>
      </c>
      <c r="Y257" s="13">
        <v>0</v>
      </c>
      <c r="Z257" s="17">
        <v>0.73891549999999995</v>
      </c>
      <c r="AA257" s="16">
        <f>(K257+R257+V257-W257-X257-Y257-Z257)/G257</f>
        <v>0.78923892424242414</v>
      </c>
      <c r="AB257" s="13">
        <f t="shared" si="30"/>
        <v>1</v>
      </c>
      <c r="AC257" s="13">
        <f>IF(((G257-K257-R257-V257+W257+X257+Y257+Z257)/Q257)&gt;0,ROUNDUP(((G257-K257-R257-V257+W257+X257+Y257+Z257)/Q257),0),0)</f>
        <v>8</v>
      </c>
      <c r="AD257" s="13">
        <f>IF(((1+G257-K257-R257-V257+W257+X257+Y257+Z257)/Q257)&gt;0,ROUNDUP(((1+G257-K257-R257-V257+W257+X257+Y257+Z257)/Q257),0),0)</f>
        <v>9</v>
      </c>
      <c r="AE257" s="16">
        <f>1/G257</f>
        <v>3.0303030303030304E-2</v>
      </c>
      <c r="AF257" s="16">
        <f>P257/(K257+P257)</f>
        <v>3.7037037037037035E-2</v>
      </c>
      <c r="AG257" s="13">
        <v>0</v>
      </c>
      <c r="AH257" s="13">
        <v>0</v>
      </c>
      <c r="AI257" s="13">
        <v>0</v>
      </c>
      <c r="AJ257" s="13">
        <v>0</v>
      </c>
      <c r="AK257" s="13">
        <v>0</v>
      </c>
      <c r="AL257" s="13">
        <f t="shared" si="28"/>
        <v>0</v>
      </c>
      <c r="AM257" s="13">
        <v>0</v>
      </c>
      <c r="AN257" s="13">
        <v>0</v>
      </c>
      <c r="AO257" s="13">
        <v>1</v>
      </c>
      <c r="AP257" s="13">
        <v>0</v>
      </c>
      <c r="AQ257" s="13">
        <f t="shared" si="29"/>
        <v>1</v>
      </c>
      <c r="AR257" s="13" t="s">
        <v>59</v>
      </c>
      <c r="AS257" s="13" t="s">
        <v>60</v>
      </c>
      <c r="AT257" s="13" t="s">
        <v>139</v>
      </c>
      <c r="AU257" s="13">
        <v>7</v>
      </c>
      <c r="AV257" s="13">
        <v>0.91</v>
      </c>
      <c r="AW257" s="13">
        <v>0.57999999999999996</v>
      </c>
      <c r="AX257" s="13">
        <v>0.9</v>
      </c>
      <c r="AY257" s="16">
        <v>0.83330000000000004</v>
      </c>
      <c r="AZ257" s="16">
        <v>0.88570000000000004</v>
      </c>
      <c r="BA257" s="16">
        <v>0.8</v>
      </c>
      <c r="BB257" s="13" t="s">
        <v>180</v>
      </c>
      <c r="BC257" s="13" t="s">
        <v>63</v>
      </c>
    </row>
    <row r="258" spans="1:55" x14ac:dyDescent="0.25">
      <c r="A258" s="13" t="s">
        <v>54</v>
      </c>
      <c r="B258" s="13" t="s">
        <v>157</v>
      </c>
      <c r="C258" s="14" t="s">
        <v>91</v>
      </c>
      <c r="D258" s="15">
        <v>7</v>
      </c>
      <c r="E258" s="15" t="s">
        <v>607</v>
      </c>
      <c r="F258" s="13" t="s">
        <v>608</v>
      </c>
      <c r="G258" s="13">
        <v>19</v>
      </c>
      <c r="H258" s="13">
        <v>14</v>
      </c>
      <c r="I258" s="13">
        <v>0</v>
      </c>
      <c r="J258" s="13">
        <v>0</v>
      </c>
      <c r="K258" s="13">
        <f t="shared" si="24"/>
        <v>14</v>
      </c>
      <c r="L258" s="16">
        <f>K258/G258</f>
        <v>0.73684210526315785</v>
      </c>
      <c r="M258" s="14">
        <v>0.73</v>
      </c>
      <c r="N258" s="13">
        <v>5</v>
      </c>
      <c r="O258" s="13">
        <v>0</v>
      </c>
      <c r="P258" s="13">
        <f t="shared" si="25"/>
        <v>5</v>
      </c>
      <c r="Q258" s="16">
        <v>0.78049999999999997</v>
      </c>
      <c r="R258" s="17">
        <f t="shared" si="26"/>
        <v>3.9024999999999999</v>
      </c>
      <c r="S258" s="13">
        <v>0</v>
      </c>
      <c r="T258" s="13">
        <v>0</v>
      </c>
      <c r="U258" s="13">
        <v>0</v>
      </c>
      <c r="V258" s="17">
        <f t="shared" si="27"/>
        <v>0</v>
      </c>
      <c r="W258" s="13">
        <v>1</v>
      </c>
      <c r="X258" s="13">
        <v>0</v>
      </c>
      <c r="Y258" s="13">
        <v>0</v>
      </c>
      <c r="Z258" s="17">
        <v>0.36794569999999999</v>
      </c>
      <c r="AA258" s="16">
        <f>(K258+R258+V258-W258-X258-Y258-Z258)/G258</f>
        <v>0.87023969999999995</v>
      </c>
      <c r="AB258" s="13">
        <f t="shared" si="30"/>
        <v>0</v>
      </c>
      <c r="AC258" s="13">
        <f>IF(((G258-K258-R258-V258+W258+X258+Y258+Z258)/Q258)&gt;0,ROUNDUP(((G258-K258-R258-V258+W258+X258+Y258+Z258)/Q258),0),0)</f>
        <v>4</v>
      </c>
      <c r="AD258" s="13">
        <f>IF(((1+G258-K258-R258-V258+W258+X258+Y258+Z258)/Q258)&gt;0,ROUNDUP(((1+G258-K258-R258-V258+W258+X258+Y258+Z258)/Q258),0),0)</f>
        <v>5</v>
      </c>
      <c r="AE258" s="16">
        <f>1/G258</f>
        <v>5.2631578947368418E-2</v>
      </c>
      <c r="AF258" s="16">
        <f>P258/(K258+P258)</f>
        <v>0.26315789473684209</v>
      </c>
      <c r="AG258" s="13">
        <v>0</v>
      </c>
      <c r="AH258" s="13">
        <v>5</v>
      </c>
      <c r="AI258" s="13">
        <v>0</v>
      </c>
      <c r="AJ258" s="13">
        <v>0</v>
      </c>
      <c r="AK258" s="13">
        <v>0</v>
      </c>
      <c r="AL258" s="13">
        <f t="shared" si="28"/>
        <v>5</v>
      </c>
      <c r="AM258" s="13">
        <v>0</v>
      </c>
      <c r="AN258" s="13">
        <v>0</v>
      </c>
      <c r="AO258" s="13">
        <v>0</v>
      </c>
      <c r="AP258" s="13">
        <v>0</v>
      </c>
      <c r="AQ258" s="13">
        <f t="shared" si="29"/>
        <v>0</v>
      </c>
      <c r="AR258" s="13" t="s">
        <v>59</v>
      </c>
      <c r="AS258" s="13" t="s">
        <v>89</v>
      </c>
      <c r="AT258" s="13" t="s">
        <v>61</v>
      </c>
      <c r="AU258" s="13">
        <v>7</v>
      </c>
      <c r="AV258" s="13">
        <v>0.88</v>
      </c>
      <c r="AW258" s="13">
        <v>0.49</v>
      </c>
      <c r="AX258" s="13">
        <v>0.9</v>
      </c>
      <c r="AY258" s="16">
        <v>0.76919999999999999</v>
      </c>
      <c r="AZ258" s="16">
        <v>0.8</v>
      </c>
      <c r="BA258" s="16">
        <v>0.84519999999999995</v>
      </c>
      <c r="BB258" s="13" t="s">
        <v>192</v>
      </c>
      <c r="BC258" s="13" t="s">
        <v>63</v>
      </c>
    </row>
    <row r="259" spans="1:55" x14ac:dyDescent="0.25">
      <c r="A259" s="13" t="s">
        <v>64</v>
      </c>
      <c r="B259" s="13" t="s">
        <v>197</v>
      </c>
      <c r="C259" s="14" t="s">
        <v>91</v>
      </c>
      <c r="D259" s="15">
        <v>8</v>
      </c>
      <c r="E259" s="15" t="s">
        <v>609</v>
      </c>
      <c r="F259" s="13" t="s">
        <v>610</v>
      </c>
      <c r="G259" s="13">
        <v>18</v>
      </c>
      <c r="H259" s="13">
        <v>15</v>
      </c>
      <c r="I259" s="13">
        <v>0</v>
      </c>
      <c r="J259" s="13">
        <v>0</v>
      </c>
      <c r="K259" s="13">
        <f t="shared" si="24"/>
        <v>15</v>
      </c>
      <c r="L259" s="16">
        <f>K259/G259</f>
        <v>0.83333333333333337</v>
      </c>
      <c r="M259" s="14">
        <v>0.8</v>
      </c>
      <c r="N259" s="13">
        <v>2</v>
      </c>
      <c r="O259" s="13">
        <v>0</v>
      </c>
      <c r="P259" s="13">
        <f t="shared" si="25"/>
        <v>2</v>
      </c>
      <c r="Q259" s="16">
        <v>0.91669999999999996</v>
      </c>
      <c r="R259" s="17">
        <f t="shared" si="26"/>
        <v>1.8333999999999999</v>
      </c>
      <c r="S259" s="13">
        <v>1</v>
      </c>
      <c r="T259" s="13">
        <v>0</v>
      </c>
      <c r="U259" s="13">
        <v>0</v>
      </c>
      <c r="V259" s="17">
        <f t="shared" si="27"/>
        <v>0.91669999999999996</v>
      </c>
      <c r="W259" s="13">
        <v>0</v>
      </c>
      <c r="X259" s="13">
        <v>0</v>
      </c>
      <c r="Y259" s="13">
        <v>0</v>
      </c>
      <c r="Z259" s="17">
        <v>0.72258889999999998</v>
      </c>
      <c r="AA259" s="16">
        <f>(K259+R259+V259-W259-X259-Y259-Z259)/G259</f>
        <v>0.94597283888888883</v>
      </c>
      <c r="AB259" s="13">
        <f t="shared" si="30"/>
        <v>0</v>
      </c>
      <c r="AC259" s="13">
        <f>IF(((G259-K259-R259-V259+W259+X259+Y259+Z259)/Q259)&gt;0,ROUNDUP(((G259-K259-R259-V259+W259+X259+Y259+Z259)/Q259),0),0)</f>
        <v>2</v>
      </c>
      <c r="AD259" s="13">
        <f>IF(((1+G259-K259-R259-V259+W259+X259+Y259+Z259)/Q259)&gt;0,ROUNDUP(((1+G259-K259-R259-V259+W259+X259+Y259+Z259)/Q259),0),0)</f>
        <v>3</v>
      </c>
      <c r="AE259" s="16">
        <f>1/G259</f>
        <v>5.5555555555555552E-2</v>
      </c>
      <c r="AF259" s="16">
        <f>P259/(K259+P259)</f>
        <v>0.11764705882352941</v>
      </c>
      <c r="AG259" s="13">
        <v>0</v>
      </c>
      <c r="AH259" s="13">
        <v>2</v>
      </c>
      <c r="AI259" s="13">
        <v>0</v>
      </c>
      <c r="AJ259" s="13">
        <v>0</v>
      </c>
      <c r="AK259" s="13">
        <v>0</v>
      </c>
      <c r="AL259" s="13">
        <f t="shared" si="28"/>
        <v>2</v>
      </c>
      <c r="AM259" s="13">
        <v>0</v>
      </c>
      <c r="AN259" s="13">
        <v>0</v>
      </c>
      <c r="AO259" s="13">
        <v>0</v>
      </c>
      <c r="AP259" s="13">
        <v>0</v>
      </c>
      <c r="AQ259" s="13">
        <f t="shared" si="29"/>
        <v>0</v>
      </c>
      <c r="AR259" s="13" t="s">
        <v>59</v>
      </c>
      <c r="AS259" s="13" t="s">
        <v>68</v>
      </c>
      <c r="AT259" s="13" t="s">
        <v>61</v>
      </c>
      <c r="AU259" s="13">
        <v>7</v>
      </c>
      <c r="AV259" s="13">
        <v>1.05</v>
      </c>
      <c r="AW259" s="13">
        <v>0.59</v>
      </c>
      <c r="AX259" s="13">
        <v>0.87</v>
      </c>
      <c r="AY259" s="16">
        <v>0.81710000000000005</v>
      </c>
      <c r="AZ259" s="16">
        <v>0.94740000000000002</v>
      </c>
      <c r="BA259" s="16">
        <v>0.84240000000000004</v>
      </c>
      <c r="BB259" s="13" t="s">
        <v>123</v>
      </c>
      <c r="BC259" s="13" t="s">
        <v>63</v>
      </c>
    </row>
    <row r="260" spans="1:55" x14ac:dyDescent="0.25">
      <c r="A260" s="13" t="s">
        <v>54</v>
      </c>
      <c r="B260" s="13" t="s">
        <v>127</v>
      </c>
      <c r="C260" s="14" t="s">
        <v>91</v>
      </c>
      <c r="D260" s="15">
        <v>10</v>
      </c>
      <c r="E260" s="15" t="s">
        <v>611</v>
      </c>
      <c r="F260" s="13" t="s">
        <v>612</v>
      </c>
      <c r="G260" s="13">
        <v>30</v>
      </c>
      <c r="H260" s="13">
        <v>28</v>
      </c>
      <c r="I260" s="13">
        <v>0</v>
      </c>
      <c r="J260" s="13">
        <v>0</v>
      </c>
      <c r="K260" s="13">
        <f t="shared" si="24"/>
        <v>28</v>
      </c>
      <c r="L260" s="16">
        <f>K260/G260</f>
        <v>0.93333333333333335</v>
      </c>
      <c r="M260" s="14">
        <v>1.25</v>
      </c>
      <c r="N260" s="13">
        <v>6</v>
      </c>
      <c r="O260" s="13">
        <v>0</v>
      </c>
      <c r="P260" s="13">
        <f t="shared" si="25"/>
        <v>6</v>
      </c>
      <c r="Q260" s="16">
        <v>0.65959999999999996</v>
      </c>
      <c r="R260" s="17">
        <f t="shared" si="26"/>
        <v>3.9575999999999998</v>
      </c>
      <c r="S260" s="13">
        <v>0</v>
      </c>
      <c r="T260" s="13">
        <v>0</v>
      </c>
      <c r="U260" s="13">
        <v>0</v>
      </c>
      <c r="V260" s="17">
        <f t="shared" si="27"/>
        <v>0</v>
      </c>
      <c r="W260" s="13">
        <v>0</v>
      </c>
      <c r="X260" s="13">
        <v>0</v>
      </c>
      <c r="Y260" s="13">
        <v>0</v>
      </c>
      <c r="Z260" s="17">
        <v>1.8088768</v>
      </c>
      <c r="AA260" s="16">
        <f>(K260+R260+V260-W260-X260-Y260-Z260)/G260</f>
        <v>1.0049574399999999</v>
      </c>
      <c r="AB260" s="13">
        <f t="shared" si="30"/>
        <v>0</v>
      </c>
      <c r="AC260" s="13">
        <f>IF(((G260-K260-R260-V260+W260+X260+Y260+Z260)/Q260)&gt;0,ROUNDUP(((G260-K260-R260-V260+W260+X260+Y260+Z260)/Q260),0),0)</f>
        <v>0</v>
      </c>
      <c r="AD260" s="13">
        <f>IF(((1+G260-K260-R260-V260+W260+X260+Y260+Z260)/Q260)&gt;0,ROUNDUP(((1+G260-K260-R260-V260+W260+X260+Y260+Z260)/Q260),0),0)</f>
        <v>2</v>
      </c>
      <c r="AE260" s="16">
        <f>1/G260</f>
        <v>3.3333333333333333E-2</v>
      </c>
      <c r="AF260" s="16">
        <f>P260/(K260+P260)</f>
        <v>0.17647058823529413</v>
      </c>
      <c r="AG260" s="13">
        <v>0</v>
      </c>
      <c r="AH260" s="13">
        <v>0</v>
      </c>
      <c r="AI260" s="13">
        <v>0</v>
      </c>
      <c r="AJ260" s="13">
        <v>0</v>
      </c>
      <c r="AK260" s="13">
        <v>0</v>
      </c>
      <c r="AL260" s="13">
        <f t="shared" si="28"/>
        <v>0</v>
      </c>
      <c r="AM260" s="13">
        <v>4</v>
      </c>
      <c r="AN260" s="13">
        <v>0</v>
      </c>
      <c r="AO260" s="13">
        <v>2</v>
      </c>
      <c r="AP260" s="13">
        <v>0</v>
      </c>
      <c r="AQ260" s="13">
        <f t="shared" si="29"/>
        <v>6</v>
      </c>
      <c r="AR260" s="13" t="s">
        <v>59</v>
      </c>
      <c r="AS260" s="13" t="s">
        <v>89</v>
      </c>
      <c r="AT260" s="13" t="s">
        <v>139</v>
      </c>
      <c r="AU260" s="13">
        <v>7</v>
      </c>
      <c r="AV260" s="13">
        <v>0.91</v>
      </c>
      <c r="AW260" s="13">
        <v>1.25</v>
      </c>
      <c r="AX260" s="13">
        <v>0.9</v>
      </c>
      <c r="AY260" s="16">
        <v>0.83330000000000004</v>
      </c>
      <c r="AZ260" s="16">
        <v>0.65959999999999996</v>
      </c>
      <c r="BA260" s="16">
        <v>0.8</v>
      </c>
      <c r="BB260" s="13" t="s">
        <v>180</v>
      </c>
      <c r="BC260" s="13" t="s">
        <v>63</v>
      </c>
    </row>
    <row r="261" spans="1:55" x14ac:dyDescent="0.25">
      <c r="A261" s="13" t="s">
        <v>80</v>
      </c>
      <c r="B261" s="13" t="s">
        <v>231</v>
      </c>
      <c r="C261" s="14" t="s">
        <v>75</v>
      </c>
      <c r="D261" s="15">
        <v>7</v>
      </c>
      <c r="E261" s="15" t="s">
        <v>613</v>
      </c>
      <c r="F261" s="13" t="s">
        <v>614</v>
      </c>
      <c r="G261" s="13">
        <v>30</v>
      </c>
      <c r="H261" s="13">
        <v>26</v>
      </c>
      <c r="I261" s="13">
        <v>1</v>
      </c>
      <c r="J261" s="13">
        <v>0</v>
      </c>
      <c r="K261" s="13">
        <f t="shared" si="24"/>
        <v>25</v>
      </c>
      <c r="L261" s="16">
        <f>K261/G261</f>
        <v>0.83333333333333337</v>
      </c>
      <c r="M261" s="14">
        <v>1.21</v>
      </c>
      <c r="N261" s="13">
        <v>6</v>
      </c>
      <c r="O261" s="13">
        <v>0</v>
      </c>
      <c r="P261" s="13">
        <f t="shared" si="25"/>
        <v>6</v>
      </c>
      <c r="Q261" s="16">
        <v>0.87760000000000005</v>
      </c>
      <c r="R261" s="17">
        <f t="shared" si="26"/>
        <v>5.2656000000000001</v>
      </c>
      <c r="S261" s="13">
        <v>0</v>
      </c>
      <c r="T261" s="13">
        <v>0</v>
      </c>
      <c r="U261" s="13">
        <v>1</v>
      </c>
      <c r="V261" s="17">
        <f t="shared" si="27"/>
        <v>1</v>
      </c>
      <c r="W261" s="13">
        <v>1</v>
      </c>
      <c r="X261" s="13">
        <v>0</v>
      </c>
      <c r="Y261" s="13">
        <v>0</v>
      </c>
      <c r="Z261" s="17">
        <v>0.88868979999999997</v>
      </c>
      <c r="AA261" s="16">
        <f>(K261+R261+V261-W261-X261-Y261-Z261)/G261</f>
        <v>0.97923033999999987</v>
      </c>
      <c r="AB261" s="13">
        <f t="shared" si="30"/>
        <v>0</v>
      </c>
      <c r="AC261" s="13">
        <f>IF(((G261-K261-R261-V261+W261+X261+Y261+Z261)/Q261)&gt;0,ROUNDUP(((G261-K261-R261-V261+W261+X261+Y261+Z261)/Q261),0),0)</f>
        <v>1</v>
      </c>
      <c r="AD261" s="13">
        <f>IF(((1+G261-K261-R261-V261+W261+X261+Y261+Z261)/Q261)&gt;0,ROUNDUP(((1+G261-K261-R261-V261+W261+X261+Y261+Z261)/Q261),0),0)</f>
        <v>2</v>
      </c>
      <c r="AE261" s="16">
        <f>1/G261</f>
        <v>3.3333333333333333E-2</v>
      </c>
      <c r="AF261" s="16">
        <f>P261/(K261+P261)</f>
        <v>0.19354838709677419</v>
      </c>
      <c r="AG261" s="13">
        <v>0</v>
      </c>
      <c r="AH261" s="13">
        <v>4</v>
      </c>
      <c r="AI261" s="13">
        <v>0</v>
      </c>
      <c r="AJ261" s="13">
        <v>0</v>
      </c>
      <c r="AK261" s="13">
        <v>1</v>
      </c>
      <c r="AL261" s="13">
        <f t="shared" si="28"/>
        <v>5</v>
      </c>
      <c r="AM261" s="13">
        <v>1</v>
      </c>
      <c r="AN261" s="13">
        <v>0</v>
      </c>
      <c r="AO261" s="13">
        <v>0</v>
      </c>
      <c r="AP261" s="13">
        <v>0</v>
      </c>
      <c r="AQ261" s="13">
        <f t="shared" si="29"/>
        <v>1</v>
      </c>
      <c r="AR261" s="13" t="s">
        <v>59</v>
      </c>
      <c r="AS261" s="13" t="s">
        <v>110</v>
      </c>
      <c r="AT261" s="13" t="s">
        <v>61</v>
      </c>
      <c r="AU261" s="13">
        <v>3</v>
      </c>
      <c r="AV261" s="13">
        <v>1.33</v>
      </c>
      <c r="AW261" s="13">
        <v>0.67</v>
      </c>
      <c r="AX261" s="13">
        <v>1.68</v>
      </c>
      <c r="AY261" s="16">
        <v>0.85370000000000001</v>
      </c>
      <c r="AZ261" s="16">
        <v>1</v>
      </c>
      <c r="BA261" s="16">
        <v>0.78220000000000001</v>
      </c>
      <c r="BB261" s="13" t="s">
        <v>79</v>
      </c>
      <c r="BC261" s="13" t="s">
        <v>63</v>
      </c>
    </row>
    <row r="262" spans="1:55" x14ac:dyDescent="0.25">
      <c r="A262" s="13" t="s">
        <v>80</v>
      </c>
      <c r="B262" s="13" t="s">
        <v>81</v>
      </c>
      <c r="C262" s="14" t="s">
        <v>75</v>
      </c>
      <c r="D262" s="15">
        <v>5</v>
      </c>
      <c r="E262" s="15" t="s">
        <v>615</v>
      </c>
      <c r="F262" s="13" t="s">
        <v>616</v>
      </c>
      <c r="G262" s="13">
        <v>28</v>
      </c>
      <c r="H262" s="13">
        <v>22</v>
      </c>
      <c r="I262" s="13">
        <v>0</v>
      </c>
      <c r="J262" s="13">
        <v>0</v>
      </c>
      <c r="K262" s="13">
        <f t="shared" si="24"/>
        <v>22</v>
      </c>
      <c r="L262" s="16">
        <f>K262/G262</f>
        <v>0.7857142857142857</v>
      </c>
      <c r="M262" s="14">
        <v>2.3199999999999998</v>
      </c>
      <c r="N262" s="13">
        <v>4</v>
      </c>
      <c r="O262" s="13">
        <v>0</v>
      </c>
      <c r="P262" s="13">
        <f t="shared" si="25"/>
        <v>4</v>
      </c>
      <c r="Q262" s="16">
        <v>0.86050000000000004</v>
      </c>
      <c r="R262" s="17">
        <f t="shared" si="26"/>
        <v>3.4420000000000002</v>
      </c>
      <c r="S262" s="13">
        <v>0</v>
      </c>
      <c r="T262" s="13">
        <v>0</v>
      </c>
      <c r="U262" s="13">
        <v>0</v>
      </c>
      <c r="V262" s="17">
        <f t="shared" si="27"/>
        <v>0</v>
      </c>
      <c r="W262" s="13">
        <v>1</v>
      </c>
      <c r="X262" s="13">
        <v>0</v>
      </c>
      <c r="Y262" s="13">
        <v>0</v>
      </c>
      <c r="Z262" s="17">
        <v>1.3417144000000001</v>
      </c>
      <c r="AA262" s="16">
        <f>(K262+R262+V262-W262-X262-Y262-Z262)/G262</f>
        <v>0.82501020000000003</v>
      </c>
      <c r="AB262" s="13">
        <f t="shared" si="30"/>
        <v>0</v>
      </c>
      <c r="AC262" s="13">
        <f>IF(((G262-K262-R262-V262+W262+X262+Y262+Z262)/Q262)&gt;0,ROUNDUP(((G262-K262-R262-V262+W262+X262+Y262+Z262)/Q262),0),0)</f>
        <v>6</v>
      </c>
      <c r="AD262" s="13">
        <f>IF(((1+G262-K262-R262-V262+W262+X262+Y262+Z262)/Q262)&gt;0,ROUNDUP(((1+G262-K262-R262-V262+W262+X262+Y262+Z262)/Q262),0),0)</f>
        <v>7</v>
      </c>
      <c r="AE262" s="16">
        <f>1/G262</f>
        <v>3.5714285714285712E-2</v>
      </c>
      <c r="AF262" s="16">
        <f>P262/(K262+P262)</f>
        <v>0.15384615384615385</v>
      </c>
      <c r="AG262" s="13">
        <v>0</v>
      </c>
      <c r="AH262" s="13">
        <v>3</v>
      </c>
      <c r="AI262" s="13">
        <v>0</v>
      </c>
      <c r="AJ262" s="13">
        <v>1</v>
      </c>
      <c r="AK262" s="13">
        <v>0</v>
      </c>
      <c r="AL262" s="13">
        <f t="shared" si="28"/>
        <v>4</v>
      </c>
      <c r="AM262" s="13">
        <v>0</v>
      </c>
      <c r="AN262" s="13">
        <v>0</v>
      </c>
      <c r="AO262" s="13">
        <v>0</v>
      </c>
      <c r="AP262" s="13">
        <v>0</v>
      </c>
      <c r="AQ262" s="13">
        <f t="shared" si="29"/>
        <v>0</v>
      </c>
      <c r="AR262" s="13" t="s">
        <v>59</v>
      </c>
      <c r="AS262" s="13" t="s">
        <v>84</v>
      </c>
      <c r="AT262" s="13" t="s">
        <v>61</v>
      </c>
      <c r="AU262" s="13">
        <v>3</v>
      </c>
      <c r="AV262" s="13">
        <v>2.38</v>
      </c>
      <c r="AW262" s="13">
        <v>0.56000000000000005</v>
      </c>
      <c r="AX262" s="13">
        <v>1.55</v>
      </c>
      <c r="AY262" s="16">
        <v>0.92310000000000003</v>
      </c>
      <c r="AZ262" s="16">
        <v>0.88460000000000005</v>
      </c>
      <c r="BA262" s="16">
        <v>0.82099999999999995</v>
      </c>
      <c r="BB262" s="13" t="s">
        <v>118</v>
      </c>
      <c r="BC262" s="13" t="s">
        <v>63</v>
      </c>
    </row>
    <row r="263" spans="1:55" x14ac:dyDescent="0.25">
      <c r="A263" s="13" t="s">
        <v>54</v>
      </c>
      <c r="B263" s="13" t="s">
        <v>127</v>
      </c>
      <c r="C263" s="14" t="s">
        <v>91</v>
      </c>
      <c r="D263" s="15">
        <v>7</v>
      </c>
      <c r="E263" s="15" t="s">
        <v>617</v>
      </c>
      <c r="F263" s="13" t="s">
        <v>618</v>
      </c>
      <c r="G263" s="13">
        <v>15</v>
      </c>
      <c r="H263" s="13">
        <v>13</v>
      </c>
      <c r="I263" s="13">
        <v>0</v>
      </c>
      <c r="J263" s="13">
        <v>0</v>
      </c>
      <c r="K263" s="13">
        <f t="shared" si="24"/>
        <v>13</v>
      </c>
      <c r="L263" s="16">
        <f>K263/G263</f>
        <v>0.8666666666666667</v>
      </c>
      <c r="M263" s="14">
        <v>0.81</v>
      </c>
      <c r="N263" s="13">
        <v>8</v>
      </c>
      <c r="O263" s="13">
        <v>0</v>
      </c>
      <c r="P263" s="13">
        <f t="shared" si="25"/>
        <v>8</v>
      </c>
      <c r="Q263" s="16">
        <v>0.82350000000000001</v>
      </c>
      <c r="R263" s="17">
        <f t="shared" si="26"/>
        <v>6.5880000000000001</v>
      </c>
      <c r="S263" s="13">
        <v>1</v>
      </c>
      <c r="T263" s="13">
        <v>0</v>
      </c>
      <c r="U263" s="13">
        <v>0</v>
      </c>
      <c r="V263" s="17">
        <f t="shared" si="27"/>
        <v>0.82350000000000001</v>
      </c>
      <c r="W263" s="13">
        <v>4</v>
      </c>
      <c r="X263" s="13">
        <v>0</v>
      </c>
      <c r="Y263" s="13">
        <v>0</v>
      </c>
      <c r="Z263" s="17">
        <v>0.47650880000000001</v>
      </c>
      <c r="AA263" s="16">
        <f>(K263+R263+V263-W263-X263-Y263-Z263)/G263</f>
        <v>1.0623327466666668</v>
      </c>
      <c r="AB263" s="13">
        <f t="shared" si="30"/>
        <v>0</v>
      </c>
      <c r="AC263" s="13">
        <f>IF(((G263-K263-R263-V263+W263+X263+Y263+Z263)/Q263)&gt;0,ROUNDUP(((G263-K263-R263-V263+W263+X263+Y263+Z263)/Q263),0),0)</f>
        <v>0</v>
      </c>
      <c r="AD263" s="13">
        <f>IF(((1+G263-K263-R263-V263+W263+X263+Y263+Z263)/Q263)&gt;0,ROUNDUP(((1+G263-K263-R263-V263+W263+X263+Y263+Z263)/Q263),0),0)</f>
        <v>1</v>
      </c>
      <c r="AE263" s="16">
        <f>1/G263</f>
        <v>6.6666666666666666E-2</v>
      </c>
      <c r="AF263" s="16">
        <f>P263/(K263+P263)</f>
        <v>0.38095238095238093</v>
      </c>
      <c r="AG263" s="13">
        <v>0</v>
      </c>
      <c r="AH263" s="13">
        <v>4</v>
      </c>
      <c r="AI263" s="13">
        <v>0</v>
      </c>
      <c r="AJ263" s="13">
        <v>0</v>
      </c>
      <c r="AK263" s="13">
        <v>4</v>
      </c>
      <c r="AL263" s="13">
        <f t="shared" si="28"/>
        <v>8</v>
      </c>
      <c r="AM263" s="13">
        <v>0</v>
      </c>
      <c r="AN263" s="13">
        <v>0</v>
      </c>
      <c r="AO263" s="13">
        <v>0</v>
      </c>
      <c r="AP263" s="13">
        <v>0</v>
      </c>
      <c r="AQ263" s="13">
        <f t="shared" si="29"/>
        <v>0</v>
      </c>
      <c r="AR263" s="13" t="s">
        <v>59</v>
      </c>
      <c r="AS263" s="13" t="s">
        <v>89</v>
      </c>
      <c r="AT263" s="13" t="s">
        <v>61</v>
      </c>
      <c r="AU263" s="13">
        <v>7</v>
      </c>
      <c r="AV263" s="13">
        <v>0.87</v>
      </c>
      <c r="AW263" s="13">
        <v>0.57999999999999996</v>
      </c>
      <c r="AX263" s="13">
        <v>0.9</v>
      </c>
      <c r="AY263" s="16">
        <v>0.85709999999999997</v>
      </c>
      <c r="AZ263" s="16">
        <v>0.85840000000000005</v>
      </c>
      <c r="BA263" s="16">
        <v>0.84519999999999995</v>
      </c>
      <c r="BB263" s="13" t="s">
        <v>192</v>
      </c>
      <c r="BC263" s="13" t="s">
        <v>63</v>
      </c>
    </row>
    <row r="264" spans="1:55" x14ac:dyDescent="0.25">
      <c r="A264" s="13" t="s">
        <v>64</v>
      </c>
      <c r="B264" s="13" t="s">
        <v>302</v>
      </c>
      <c r="C264" s="14" t="s">
        <v>91</v>
      </c>
      <c r="D264" s="15">
        <v>7</v>
      </c>
      <c r="E264" s="15" t="s">
        <v>619</v>
      </c>
      <c r="F264" s="13" t="s">
        <v>620</v>
      </c>
      <c r="G264" s="13">
        <v>22</v>
      </c>
      <c r="H264" s="13">
        <v>16</v>
      </c>
      <c r="I264" s="13">
        <v>1</v>
      </c>
      <c r="J264" s="13">
        <v>0</v>
      </c>
      <c r="K264" s="13">
        <f t="shared" ref="K264:K320" si="31">H264-I264-J264</f>
        <v>15</v>
      </c>
      <c r="L264" s="16">
        <f>K264/G264</f>
        <v>0.68181818181818177</v>
      </c>
      <c r="M264" s="14">
        <v>0.81</v>
      </c>
      <c r="N264" s="13">
        <v>5</v>
      </c>
      <c r="O264" s="13">
        <v>0</v>
      </c>
      <c r="P264" s="13">
        <f t="shared" ref="P264:P320" si="32">N264-O264</f>
        <v>5</v>
      </c>
      <c r="Q264" s="16">
        <v>0.88100000000000001</v>
      </c>
      <c r="R264" s="17">
        <f t="shared" ref="R264:R320" si="33">P264*Q264</f>
        <v>4.4050000000000002</v>
      </c>
      <c r="S264" s="13">
        <v>0</v>
      </c>
      <c r="T264" s="13">
        <v>0</v>
      </c>
      <c r="U264" s="13">
        <v>1</v>
      </c>
      <c r="V264" s="17">
        <f t="shared" ref="V264:V320" si="34">(((S264+T264)*Q264))+U264</f>
        <v>1</v>
      </c>
      <c r="W264" s="13">
        <v>0</v>
      </c>
      <c r="X264" s="13">
        <v>0</v>
      </c>
      <c r="Y264" s="13">
        <v>0</v>
      </c>
      <c r="Z264" s="17">
        <v>0.6761123</v>
      </c>
      <c r="AA264" s="16">
        <f>(K264+R264+V264-W264-X264-Y264-Z264)/G264</f>
        <v>0.89676762272727284</v>
      </c>
      <c r="AB264" s="13">
        <f t="shared" si="30"/>
        <v>0</v>
      </c>
      <c r="AC264" s="13">
        <f>IF(((G264-K264-R264-V264+W264+X264+Y264+Z264)/Q264)&gt;0,ROUNDUP(((G264-K264-R264-V264+W264+X264+Y264+Z264)/Q264),0),0)</f>
        <v>3</v>
      </c>
      <c r="AD264" s="13">
        <f>IF(((1+G264-K264-R264-V264+W264+X264+Y264+Z264)/Q264)&gt;0,ROUNDUP(((1+G264-K264-R264-V264+W264+X264+Y264+Z264)/Q264),0),0)</f>
        <v>4</v>
      </c>
      <c r="AE264" s="16">
        <f>1/G264</f>
        <v>4.5454545454545456E-2</v>
      </c>
      <c r="AF264" s="16">
        <f>P264/(K264+P264)</f>
        <v>0.25</v>
      </c>
      <c r="AG264" s="13">
        <v>0</v>
      </c>
      <c r="AH264" s="13">
        <v>1</v>
      </c>
      <c r="AI264" s="13">
        <v>0</v>
      </c>
      <c r="AJ264" s="13">
        <v>0</v>
      </c>
      <c r="AK264" s="13">
        <v>4</v>
      </c>
      <c r="AL264" s="13">
        <f t="shared" ref="AL264:AL320" si="35">SUM(AG264:AK264)</f>
        <v>5</v>
      </c>
      <c r="AM264" s="13">
        <v>0</v>
      </c>
      <c r="AN264" s="13">
        <v>0</v>
      </c>
      <c r="AO264" s="13">
        <v>0</v>
      </c>
      <c r="AP264" s="13">
        <v>0</v>
      </c>
      <c r="AQ264" s="13">
        <f t="shared" ref="AQ264:AQ320" si="36">SUM(AM264:AP264)</f>
        <v>0</v>
      </c>
      <c r="AR264" s="13" t="s">
        <v>59</v>
      </c>
      <c r="AS264" s="13" t="s">
        <v>68</v>
      </c>
      <c r="AT264" s="13" t="s">
        <v>61</v>
      </c>
      <c r="AU264" s="13">
        <v>7</v>
      </c>
      <c r="AV264" s="13">
        <v>0.89</v>
      </c>
      <c r="AW264" s="13">
        <v>0.57999999999999996</v>
      </c>
      <c r="AX264" s="13">
        <v>0.9</v>
      </c>
      <c r="AY264" s="16">
        <v>0.88890000000000002</v>
      </c>
      <c r="AZ264" s="16">
        <v>0.85840000000000005</v>
      </c>
      <c r="BA264" s="16">
        <v>0.84519999999999995</v>
      </c>
      <c r="BB264" s="13" t="s">
        <v>192</v>
      </c>
      <c r="BC264" s="13" t="s">
        <v>63</v>
      </c>
    </row>
    <row r="265" spans="1:55" x14ac:dyDescent="0.25">
      <c r="A265" s="13" t="s">
        <v>54</v>
      </c>
      <c r="B265" s="13" t="s">
        <v>166</v>
      </c>
      <c r="C265" s="14" t="s">
        <v>91</v>
      </c>
      <c r="D265" s="15">
        <v>10</v>
      </c>
      <c r="E265" s="15" t="s">
        <v>621</v>
      </c>
      <c r="F265" s="13" t="s">
        <v>622</v>
      </c>
      <c r="G265" s="13">
        <v>33</v>
      </c>
      <c r="H265" s="13">
        <v>30</v>
      </c>
      <c r="I265" s="13">
        <v>0</v>
      </c>
      <c r="J265" s="13">
        <v>2</v>
      </c>
      <c r="K265" s="13">
        <f t="shared" si="31"/>
        <v>28</v>
      </c>
      <c r="L265" s="16">
        <f>K265/G265</f>
        <v>0.84848484848484851</v>
      </c>
      <c r="M265" s="14">
        <v>0.92</v>
      </c>
      <c r="N265" s="13">
        <v>2</v>
      </c>
      <c r="O265" s="13">
        <v>0</v>
      </c>
      <c r="P265" s="13">
        <f t="shared" si="32"/>
        <v>2</v>
      </c>
      <c r="Q265" s="16">
        <v>0.92110000000000003</v>
      </c>
      <c r="R265" s="17">
        <f t="shared" si="33"/>
        <v>1.8422000000000001</v>
      </c>
      <c r="S265" s="13">
        <v>0</v>
      </c>
      <c r="T265" s="13">
        <v>0</v>
      </c>
      <c r="U265" s="13">
        <v>0</v>
      </c>
      <c r="V265" s="17">
        <f t="shared" si="34"/>
        <v>0</v>
      </c>
      <c r="W265" s="13">
        <v>1</v>
      </c>
      <c r="X265" s="13">
        <v>1</v>
      </c>
      <c r="Y265" s="13">
        <v>0</v>
      </c>
      <c r="Z265" s="17">
        <v>0.92402879999999998</v>
      </c>
      <c r="AA265" s="16">
        <f>(K265+R265+V265-W265-X265-Y265-Z265)/G265</f>
        <v>0.81570215757575759</v>
      </c>
      <c r="AB265" s="13">
        <f t="shared" ref="AB265:AB320" si="37">IF((((G265*$AA$6)-K265-R265-V265+W265+X265+Y265+Z265)/Q265)&gt;0,ROUNDUP((((G265*$AA$6)-K265-R265-V265+W265+X265+Y265+Z265)/Q265),0),0)</f>
        <v>0</v>
      </c>
      <c r="AC265" s="13">
        <f>IF(((G265-K265-R265-V265+W265+X265+Y265+Z265)/Q265)&gt;0,ROUNDUP(((G265-K265-R265-V265+W265+X265+Y265+Z265)/Q265),0),0)</f>
        <v>7</v>
      </c>
      <c r="AD265" s="13">
        <f>IF(((1+G265-K265-R265-V265+W265+X265+Y265+Z265)/Q265)&gt;0,ROUNDUP(((1+G265-K265-R265-V265+W265+X265+Y265+Z265)/Q265),0),0)</f>
        <v>8</v>
      </c>
      <c r="AE265" s="16">
        <f>1/G265</f>
        <v>3.0303030303030304E-2</v>
      </c>
      <c r="AF265" s="16">
        <f>P265/(K265+P265)</f>
        <v>6.6666666666666666E-2</v>
      </c>
      <c r="AG265" s="13">
        <v>0</v>
      </c>
      <c r="AH265" s="13">
        <v>0</v>
      </c>
      <c r="AI265" s="13">
        <v>0</v>
      </c>
      <c r="AJ265" s="13">
        <v>0</v>
      </c>
      <c r="AK265" s="13">
        <v>0</v>
      </c>
      <c r="AL265" s="13">
        <f t="shared" si="35"/>
        <v>0</v>
      </c>
      <c r="AM265" s="13">
        <v>0</v>
      </c>
      <c r="AN265" s="13">
        <v>1</v>
      </c>
      <c r="AO265" s="13">
        <v>1</v>
      </c>
      <c r="AP265" s="13">
        <v>0</v>
      </c>
      <c r="AQ265" s="13">
        <f t="shared" si="36"/>
        <v>2</v>
      </c>
      <c r="AR265" s="13" t="s">
        <v>59</v>
      </c>
      <c r="AS265" s="13" t="s">
        <v>60</v>
      </c>
      <c r="AT265" s="13" t="s">
        <v>139</v>
      </c>
      <c r="AU265" s="13">
        <v>7</v>
      </c>
      <c r="AV265" s="13">
        <v>0.91</v>
      </c>
      <c r="AW265" s="13">
        <v>0.92</v>
      </c>
      <c r="AX265" s="13">
        <v>0.9</v>
      </c>
      <c r="AY265" s="16">
        <v>0.83330000000000004</v>
      </c>
      <c r="AZ265" s="16">
        <v>0.92110000000000003</v>
      </c>
      <c r="BA265" s="16">
        <v>0.8</v>
      </c>
      <c r="BB265" s="13" t="s">
        <v>180</v>
      </c>
      <c r="BC265" s="13" t="s">
        <v>63</v>
      </c>
    </row>
    <row r="266" spans="1:55" x14ac:dyDescent="0.25">
      <c r="A266" s="13" t="s">
        <v>54</v>
      </c>
      <c r="B266" s="13" t="s">
        <v>127</v>
      </c>
      <c r="C266" s="14" t="s">
        <v>91</v>
      </c>
      <c r="D266" s="15">
        <v>6</v>
      </c>
      <c r="E266" s="15" t="s">
        <v>623</v>
      </c>
      <c r="F266" s="13" t="s">
        <v>624</v>
      </c>
      <c r="G266" s="13">
        <v>16</v>
      </c>
      <c r="H266" s="13">
        <v>14</v>
      </c>
      <c r="I266" s="13">
        <v>0</v>
      </c>
      <c r="J266" s="13">
        <v>0</v>
      </c>
      <c r="K266" s="13">
        <f t="shared" si="31"/>
        <v>14</v>
      </c>
      <c r="L266" s="16">
        <f>K266/G266</f>
        <v>0.875</v>
      </c>
      <c r="M266" s="14">
        <v>0.67</v>
      </c>
      <c r="N266" s="13">
        <v>6</v>
      </c>
      <c r="O266" s="13">
        <v>0</v>
      </c>
      <c r="P266" s="13">
        <f t="shared" si="32"/>
        <v>6</v>
      </c>
      <c r="Q266" s="16">
        <v>0.84209999999999996</v>
      </c>
      <c r="R266" s="17">
        <f t="shared" si="33"/>
        <v>5.0526</v>
      </c>
      <c r="S266" s="13">
        <v>1</v>
      </c>
      <c r="T266" s="13">
        <v>0</v>
      </c>
      <c r="U266" s="13">
        <v>0</v>
      </c>
      <c r="V266" s="17">
        <f t="shared" si="34"/>
        <v>0.84209999999999996</v>
      </c>
      <c r="W266" s="13">
        <v>2</v>
      </c>
      <c r="X266" s="13">
        <v>0</v>
      </c>
      <c r="Y266" s="13">
        <v>0</v>
      </c>
      <c r="Z266" s="17">
        <v>0.46992650000000002</v>
      </c>
      <c r="AA266" s="16">
        <f>(K266+R266+V266-W266-X266-Y266-Z266)/G266</f>
        <v>1.0890483437499998</v>
      </c>
      <c r="AB266" s="13">
        <f t="shared" si="37"/>
        <v>0</v>
      </c>
      <c r="AC266" s="13">
        <f>IF(((G266-K266-R266-V266+W266+X266+Y266+Z266)/Q266)&gt;0,ROUNDUP(((G266-K266-R266-V266+W266+X266+Y266+Z266)/Q266),0),0)</f>
        <v>0</v>
      </c>
      <c r="AD266" s="13">
        <f>IF(((1+G266-K266-R266-V266+W266+X266+Y266+Z266)/Q266)&gt;0,ROUNDUP(((1+G266-K266-R266-V266+W266+X266+Y266+Z266)/Q266),0),0)</f>
        <v>0</v>
      </c>
      <c r="AE266" s="16">
        <f>1/G266</f>
        <v>6.25E-2</v>
      </c>
      <c r="AF266" s="16">
        <f>P266/(K266+P266)</f>
        <v>0.3</v>
      </c>
      <c r="AG266" s="13">
        <v>0</v>
      </c>
      <c r="AH266" s="13">
        <v>4</v>
      </c>
      <c r="AI266" s="13">
        <v>0</v>
      </c>
      <c r="AJ266" s="13">
        <v>0</v>
      </c>
      <c r="AK266" s="13">
        <v>2</v>
      </c>
      <c r="AL266" s="13">
        <f t="shared" si="35"/>
        <v>6</v>
      </c>
      <c r="AM266" s="13">
        <v>0</v>
      </c>
      <c r="AN266" s="13">
        <v>0</v>
      </c>
      <c r="AO266" s="13">
        <v>0</v>
      </c>
      <c r="AP266" s="13">
        <v>0</v>
      </c>
      <c r="AQ266" s="13">
        <f t="shared" si="36"/>
        <v>0</v>
      </c>
      <c r="AR266" s="13" t="s">
        <v>59</v>
      </c>
      <c r="AS266" s="13" t="s">
        <v>89</v>
      </c>
      <c r="AT266" s="13" t="s">
        <v>61</v>
      </c>
      <c r="AU266" s="13">
        <v>7</v>
      </c>
      <c r="AV266" s="13">
        <v>0.9</v>
      </c>
      <c r="AW266" s="13">
        <v>0.24</v>
      </c>
      <c r="AX266" s="13">
        <v>0.82</v>
      </c>
      <c r="AY266" s="16">
        <v>0.84</v>
      </c>
      <c r="AZ266" s="16">
        <v>0.84619999999999995</v>
      </c>
      <c r="BA266" s="16">
        <v>0.85440000000000005</v>
      </c>
      <c r="BB266" s="13" t="s">
        <v>102</v>
      </c>
      <c r="BC266" s="13" t="s">
        <v>63</v>
      </c>
    </row>
    <row r="267" spans="1:55" x14ac:dyDescent="0.25">
      <c r="A267" s="13" t="s">
        <v>54</v>
      </c>
      <c r="B267" s="13" t="s">
        <v>157</v>
      </c>
      <c r="C267" s="14" t="s">
        <v>91</v>
      </c>
      <c r="D267" s="15">
        <v>5</v>
      </c>
      <c r="E267" s="15" t="s">
        <v>625</v>
      </c>
      <c r="F267" s="13" t="s">
        <v>626</v>
      </c>
      <c r="G267" s="13">
        <v>16</v>
      </c>
      <c r="H267" s="13">
        <v>13</v>
      </c>
      <c r="I267" s="13">
        <v>1</v>
      </c>
      <c r="J267" s="13">
        <v>0</v>
      </c>
      <c r="K267" s="13">
        <f t="shared" si="31"/>
        <v>12</v>
      </c>
      <c r="L267" s="16">
        <f>K267/G267</f>
        <v>0.75</v>
      </c>
      <c r="M267" s="14">
        <v>1.02</v>
      </c>
      <c r="N267" s="13">
        <v>5</v>
      </c>
      <c r="O267" s="13">
        <v>1</v>
      </c>
      <c r="P267" s="13">
        <f t="shared" si="32"/>
        <v>4</v>
      </c>
      <c r="Q267" s="16">
        <v>0.77500000000000002</v>
      </c>
      <c r="R267" s="17">
        <f t="shared" si="33"/>
        <v>3.1</v>
      </c>
      <c r="S267" s="13">
        <v>0</v>
      </c>
      <c r="T267" s="13">
        <v>0</v>
      </c>
      <c r="U267" s="13">
        <v>1</v>
      </c>
      <c r="V267" s="17">
        <f t="shared" si="34"/>
        <v>1</v>
      </c>
      <c r="W267" s="13">
        <v>0</v>
      </c>
      <c r="X267" s="13">
        <v>0</v>
      </c>
      <c r="Y267" s="13">
        <v>0</v>
      </c>
      <c r="Z267" s="17">
        <v>0.46812569999999998</v>
      </c>
      <c r="AA267" s="16">
        <f>(K267+R267+V267-W267-X267-Y267-Z267)/G267</f>
        <v>0.9769921437500001</v>
      </c>
      <c r="AB267" s="13">
        <f t="shared" si="37"/>
        <v>0</v>
      </c>
      <c r="AC267" s="13">
        <f>IF(((G267-K267-R267-V267+W267+X267+Y267+Z267)/Q267)&gt;0,ROUNDUP(((G267-K267-R267-V267+W267+X267+Y267+Z267)/Q267),0),0)</f>
        <v>1</v>
      </c>
      <c r="AD267" s="13">
        <f>IF(((1+G267-K267-R267-V267+W267+X267+Y267+Z267)/Q267)&gt;0,ROUNDUP(((1+G267-K267-R267-V267+W267+X267+Y267+Z267)/Q267),0),0)</f>
        <v>2</v>
      </c>
      <c r="AE267" s="16">
        <f>1/G267</f>
        <v>6.25E-2</v>
      </c>
      <c r="AF267" s="16">
        <f>P267/(K267+P267)</f>
        <v>0.25</v>
      </c>
      <c r="AG267" s="13">
        <v>0</v>
      </c>
      <c r="AH267" s="13">
        <v>1</v>
      </c>
      <c r="AI267" s="13">
        <v>0</v>
      </c>
      <c r="AJ267" s="13">
        <v>0</v>
      </c>
      <c r="AK267" s="13">
        <v>2</v>
      </c>
      <c r="AL267" s="13">
        <f t="shared" si="35"/>
        <v>3</v>
      </c>
      <c r="AM267" s="13">
        <v>1</v>
      </c>
      <c r="AN267" s="13">
        <v>0</v>
      </c>
      <c r="AO267" s="13">
        <v>0</v>
      </c>
      <c r="AP267" s="13">
        <v>1</v>
      </c>
      <c r="AQ267" s="13">
        <f t="shared" si="36"/>
        <v>2</v>
      </c>
      <c r="AR267" s="13" t="s">
        <v>59</v>
      </c>
      <c r="AS267" s="13" t="s">
        <v>89</v>
      </c>
      <c r="AT267" s="13" t="s">
        <v>61</v>
      </c>
      <c r="AU267" s="13">
        <v>7</v>
      </c>
      <c r="AV267" s="13">
        <v>1.1599999999999999</v>
      </c>
      <c r="AW267" s="13">
        <v>0.38</v>
      </c>
      <c r="AX267" s="13">
        <v>0.77</v>
      </c>
      <c r="AY267" s="16">
        <v>0.8</v>
      </c>
      <c r="AZ267" s="16">
        <v>0.89149999999999996</v>
      </c>
      <c r="BA267" s="16">
        <v>0.87470000000000003</v>
      </c>
      <c r="BB267" s="13" t="s">
        <v>94</v>
      </c>
      <c r="BC267" s="13" t="s">
        <v>63</v>
      </c>
    </row>
    <row r="268" spans="1:55" x14ac:dyDescent="0.25">
      <c r="A268" s="13" t="s">
        <v>54</v>
      </c>
      <c r="B268" s="13" t="s">
        <v>157</v>
      </c>
      <c r="C268" s="14" t="s">
        <v>91</v>
      </c>
      <c r="D268" s="15">
        <v>8</v>
      </c>
      <c r="E268" s="15" t="s">
        <v>627</v>
      </c>
      <c r="F268" s="13" t="s">
        <v>628</v>
      </c>
      <c r="G268" s="13">
        <v>26</v>
      </c>
      <c r="H268" s="13">
        <v>20</v>
      </c>
      <c r="I268" s="13">
        <v>0</v>
      </c>
      <c r="J268" s="13">
        <v>0</v>
      </c>
      <c r="K268" s="13">
        <f t="shared" si="31"/>
        <v>20</v>
      </c>
      <c r="L268" s="16">
        <f>K268/G268</f>
        <v>0.76923076923076927</v>
      </c>
      <c r="M268" s="14">
        <v>1.38</v>
      </c>
      <c r="N268" s="13">
        <v>6</v>
      </c>
      <c r="O268" s="13">
        <v>0</v>
      </c>
      <c r="P268" s="13">
        <f t="shared" si="32"/>
        <v>6</v>
      </c>
      <c r="Q268" s="16">
        <v>0.59460000000000002</v>
      </c>
      <c r="R268" s="17">
        <f t="shared" si="33"/>
        <v>3.5676000000000001</v>
      </c>
      <c r="S268" s="13">
        <v>1</v>
      </c>
      <c r="T268" s="13">
        <v>0</v>
      </c>
      <c r="U268" s="13">
        <v>0</v>
      </c>
      <c r="V268" s="17">
        <f t="shared" si="34"/>
        <v>0.59460000000000002</v>
      </c>
      <c r="W268" s="13">
        <v>1</v>
      </c>
      <c r="X268" s="13">
        <v>0</v>
      </c>
      <c r="Y268" s="13">
        <v>0</v>
      </c>
      <c r="Z268" s="17">
        <v>1.3739887</v>
      </c>
      <c r="AA268" s="16">
        <f>(K268+R268+V268-W268-X268-Y268-Z268)/G268</f>
        <v>0.83800812692307691</v>
      </c>
      <c r="AB268" s="13">
        <f t="shared" si="37"/>
        <v>0</v>
      </c>
      <c r="AC268" s="13">
        <f>IF(((G268-K268-R268-V268+W268+X268+Y268+Z268)/Q268)&gt;0,ROUNDUP(((G268-K268-R268-V268+W268+X268+Y268+Z268)/Q268),0),0)</f>
        <v>8</v>
      </c>
      <c r="AD268" s="13">
        <f>IF(((1+G268-K268-R268-V268+W268+X268+Y268+Z268)/Q268)&gt;0,ROUNDUP(((1+G268-K268-R268-V268+W268+X268+Y268+Z268)/Q268),0),0)</f>
        <v>9</v>
      </c>
      <c r="AE268" s="16">
        <f>1/G268</f>
        <v>3.8461538461538464E-2</v>
      </c>
      <c r="AF268" s="16">
        <f>P268/(K268+P268)</f>
        <v>0.23076923076923078</v>
      </c>
      <c r="AG268" s="13">
        <v>0</v>
      </c>
      <c r="AH268" s="13">
        <v>2</v>
      </c>
      <c r="AI268" s="13">
        <v>0</v>
      </c>
      <c r="AJ268" s="13">
        <v>0</v>
      </c>
      <c r="AK268" s="13">
        <v>0</v>
      </c>
      <c r="AL268" s="13">
        <f t="shared" si="35"/>
        <v>2</v>
      </c>
      <c r="AM268" s="13">
        <v>1</v>
      </c>
      <c r="AN268" s="13">
        <v>1</v>
      </c>
      <c r="AO268" s="13">
        <v>1</v>
      </c>
      <c r="AP268" s="13">
        <v>1</v>
      </c>
      <c r="AQ268" s="13">
        <f t="shared" si="36"/>
        <v>4</v>
      </c>
      <c r="AR268" s="13" t="s">
        <v>59</v>
      </c>
      <c r="AS268" s="13" t="s">
        <v>89</v>
      </c>
      <c r="AT268" s="13" t="s">
        <v>61</v>
      </c>
      <c r="AU268" s="13">
        <v>7</v>
      </c>
      <c r="AV268" s="13">
        <v>1.05</v>
      </c>
      <c r="AW268" s="13">
        <v>1.25</v>
      </c>
      <c r="AX268" s="13">
        <v>0.87</v>
      </c>
      <c r="AY268" s="16">
        <v>0.81710000000000005</v>
      </c>
      <c r="AZ268" s="16">
        <v>0.62960000000000005</v>
      </c>
      <c r="BA268" s="16">
        <v>0.84240000000000004</v>
      </c>
      <c r="BB268" s="13" t="s">
        <v>123</v>
      </c>
      <c r="BC268" s="13" t="s">
        <v>63</v>
      </c>
    </row>
    <row r="269" spans="1:55" x14ac:dyDescent="0.25">
      <c r="A269" s="13" t="s">
        <v>80</v>
      </c>
      <c r="B269" s="13" t="s">
        <v>231</v>
      </c>
      <c r="C269" s="14" t="s">
        <v>91</v>
      </c>
      <c r="D269" s="15">
        <v>4</v>
      </c>
      <c r="E269" s="15" t="s">
        <v>629</v>
      </c>
      <c r="F269" s="13" t="s">
        <v>614</v>
      </c>
      <c r="G269" s="13">
        <v>12</v>
      </c>
      <c r="H269" s="13">
        <v>10</v>
      </c>
      <c r="I269" s="13">
        <v>0</v>
      </c>
      <c r="J269" s="13">
        <v>0</v>
      </c>
      <c r="K269" s="13">
        <f t="shared" si="31"/>
        <v>10</v>
      </c>
      <c r="L269" s="16">
        <f>K269/G269</f>
        <v>0.83333333333333337</v>
      </c>
      <c r="M269" s="14">
        <v>0.35</v>
      </c>
      <c r="N269" s="13">
        <v>3</v>
      </c>
      <c r="O269" s="13">
        <v>0</v>
      </c>
      <c r="P269" s="13">
        <f t="shared" si="32"/>
        <v>3</v>
      </c>
      <c r="Q269" s="16">
        <v>0.91669999999999996</v>
      </c>
      <c r="R269" s="17">
        <f t="shared" si="33"/>
        <v>2.7500999999999998</v>
      </c>
      <c r="S269" s="13">
        <v>0</v>
      </c>
      <c r="T269" s="13">
        <v>0</v>
      </c>
      <c r="U269" s="13">
        <v>0</v>
      </c>
      <c r="V269" s="17">
        <f t="shared" si="34"/>
        <v>0</v>
      </c>
      <c r="W269" s="13">
        <v>3</v>
      </c>
      <c r="X269" s="13">
        <v>0</v>
      </c>
      <c r="Y269" s="13">
        <v>0</v>
      </c>
      <c r="Z269" s="17">
        <v>0.12581990000000001</v>
      </c>
      <c r="AA269" s="16">
        <f>(K269+R269+V269-W269-X269-Y269-Z269)/G269</f>
        <v>0.80202334166666667</v>
      </c>
      <c r="AB269" s="13">
        <f t="shared" si="37"/>
        <v>1</v>
      </c>
      <c r="AC269" s="13">
        <f>IF(((G269-K269-R269-V269+W269+X269+Y269+Z269)/Q269)&gt;0,ROUNDUP(((G269-K269-R269-V269+W269+X269+Y269+Z269)/Q269),0),0)</f>
        <v>3</v>
      </c>
      <c r="AD269" s="13">
        <f>IF(((1+G269-K269-R269-V269+W269+X269+Y269+Z269)/Q269)&gt;0,ROUNDUP(((1+G269-K269-R269-V269+W269+X269+Y269+Z269)/Q269),0),0)</f>
        <v>4</v>
      </c>
      <c r="AE269" s="16">
        <f>1/G269</f>
        <v>8.3333333333333329E-2</v>
      </c>
      <c r="AF269" s="16">
        <f>P269/(K269+P269)</f>
        <v>0.23076923076923078</v>
      </c>
      <c r="AG269" s="13">
        <v>0</v>
      </c>
      <c r="AH269" s="13">
        <v>2</v>
      </c>
      <c r="AI269" s="13">
        <v>0</v>
      </c>
      <c r="AJ269" s="13">
        <v>0</v>
      </c>
      <c r="AK269" s="13">
        <v>0</v>
      </c>
      <c r="AL269" s="13">
        <f t="shared" si="35"/>
        <v>2</v>
      </c>
      <c r="AM269" s="13">
        <v>1</v>
      </c>
      <c r="AN269" s="13">
        <v>0</v>
      </c>
      <c r="AO269" s="13">
        <v>0</v>
      </c>
      <c r="AP269" s="13">
        <v>0</v>
      </c>
      <c r="AQ269" s="13">
        <f t="shared" si="36"/>
        <v>1</v>
      </c>
      <c r="AR269" s="13" t="s">
        <v>59</v>
      </c>
      <c r="AS269" s="13" t="s">
        <v>110</v>
      </c>
      <c r="AT269" s="13" t="s">
        <v>61</v>
      </c>
      <c r="AU269" s="13">
        <v>3</v>
      </c>
      <c r="AV269" s="13">
        <v>0.61</v>
      </c>
      <c r="AW269" s="13">
        <v>0.23</v>
      </c>
      <c r="AX269" s="13">
        <v>0.49</v>
      </c>
      <c r="AY269" s="16">
        <v>0.93400000000000005</v>
      </c>
      <c r="AZ269" s="16">
        <v>0.99250000000000005</v>
      </c>
      <c r="BA269" s="16">
        <v>0.95120000000000005</v>
      </c>
      <c r="BB269" s="13" t="s">
        <v>183</v>
      </c>
      <c r="BC269" s="13" t="s">
        <v>63</v>
      </c>
    </row>
    <row r="270" spans="1:55" x14ac:dyDescent="0.25">
      <c r="A270" s="13" t="s">
        <v>64</v>
      </c>
      <c r="B270" s="13" t="s">
        <v>302</v>
      </c>
      <c r="C270" s="14" t="s">
        <v>91</v>
      </c>
      <c r="D270" s="15">
        <v>7</v>
      </c>
      <c r="E270" s="15" t="s">
        <v>630</v>
      </c>
      <c r="F270" s="13" t="s">
        <v>631</v>
      </c>
      <c r="G270" s="13">
        <v>16</v>
      </c>
      <c r="H270" s="13">
        <v>13</v>
      </c>
      <c r="I270" s="13">
        <v>1</v>
      </c>
      <c r="J270" s="13">
        <v>0</v>
      </c>
      <c r="K270" s="13">
        <f t="shared" si="31"/>
        <v>12</v>
      </c>
      <c r="L270" s="16">
        <f>K270/G270</f>
        <v>0.75</v>
      </c>
      <c r="M270" s="14">
        <v>0.72</v>
      </c>
      <c r="N270" s="13">
        <v>4</v>
      </c>
      <c r="O270" s="13">
        <v>0</v>
      </c>
      <c r="P270" s="13">
        <f t="shared" si="32"/>
        <v>4</v>
      </c>
      <c r="Q270" s="16">
        <v>0.96</v>
      </c>
      <c r="R270" s="17">
        <f t="shared" si="33"/>
        <v>3.84</v>
      </c>
      <c r="S270" s="13">
        <v>0</v>
      </c>
      <c r="T270" s="13">
        <v>0</v>
      </c>
      <c r="U270" s="13">
        <v>1</v>
      </c>
      <c r="V270" s="17">
        <f t="shared" si="34"/>
        <v>1</v>
      </c>
      <c r="W270" s="13">
        <v>1</v>
      </c>
      <c r="X270" s="13">
        <v>0</v>
      </c>
      <c r="Y270" s="13">
        <v>0</v>
      </c>
      <c r="Z270" s="17">
        <v>0.29666330000000002</v>
      </c>
      <c r="AA270" s="16">
        <f>(K270+R270+V270-W270-X270-Y270-Z270)/G270</f>
        <v>0.97145854374999996</v>
      </c>
      <c r="AB270" s="13">
        <f t="shared" si="37"/>
        <v>0</v>
      </c>
      <c r="AC270" s="13">
        <f>IF(((G270-K270-R270-V270+W270+X270+Y270+Z270)/Q270)&gt;0,ROUNDUP(((G270-K270-R270-V270+W270+X270+Y270+Z270)/Q270),0),0)</f>
        <v>1</v>
      </c>
      <c r="AD270" s="13">
        <f>IF(((1+G270-K270-R270-V270+W270+X270+Y270+Z270)/Q270)&gt;0,ROUNDUP(((1+G270-K270-R270-V270+W270+X270+Y270+Z270)/Q270),0),0)</f>
        <v>2</v>
      </c>
      <c r="AE270" s="16">
        <f>1/G270</f>
        <v>6.25E-2</v>
      </c>
      <c r="AF270" s="16">
        <f>P270/(K270+P270)</f>
        <v>0.25</v>
      </c>
      <c r="AG270" s="13">
        <v>0</v>
      </c>
      <c r="AH270" s="13">
        <v>1</v>
      </c>
      <c r="AI270" s="13">
        <v>0</v>
      </c>
      <c r="AJ270" s="13">
        <v>0</v>
      </c>
      <c r="AK270" s="13">
        <v>3</v>
      </c>
      <c r="AL270" s="13">
        <f t="shared" si="35"/>
        <v>4</v>
      </c>
      <c r="AM270" s="13">
        <v>0</v>
      </c>
      <c r="AN270" s="13">
        <v>0</v>
      </c>
      <c r="AO270" s="13">
        <v>0</v>
      </c>
      <c r="AP270" s="13">
        <v>0</v>
      </c>
      <c r="AQ270" s="13">
        <f t="shared" si="36"/>
        <v>0</v>
      </c>
      <c r="AR270" s="13" t="s">
        <v>59</v>
      </c>
      <c r="AS270" s="13" t="s">
        <v>68</v>
      </c>
      <c r="AT270" s="13" t="s">
        <v>61</v>
      </c>
      <c r="AU270" s="13">
        <v>7</v>
      </c>
      <c r="AV270" s="13">
        <v>0.94</v>
      </c>
      <c r="AW270" s="13">
        <v>0.4</v>
      </c>
      <c r="AX270" s="13">
        <v>0.9</v>
      </c>
      <c r="AY270" s="16">
        <v>0.93330000000000002</v>
      </c>
      <c r="AZ270" s="16">
        <v>1</v>
      </c>
      <c r="BA270" s="16">
        <v>0.84519999999999995</v>
      </c>
      <c r="BB270" s="13" t="s">
        <v>192</v>
      </c>
      <c r="BC270" s="13" t="s">
        <v>63</v>
      </c>
    </row>
    <row r="271" spans="1:55" x14ac:dyDescent="0.25">
      <c r="A271" s="13" t="s">
        <v>80</v>
      </c>
      <c r="B271" s="13" t="s">
        <v>231</v>
      </c>
      <c r="C271" s="14" t="s">
        <v>91</v>
      </c>
      <c r="D271" s="15">
        <v>7</v>
      </c>
      <c r="E271" s="15" t="s">
        <v>632</v>
      </c>
      <c r="F271" s="13" t="s">
        <v>633</v>
      </c>
      <c r="G271" s="13">
        <v>22</v>
      </c>
      <c r="H271" s="13">
        <v>19</v>
      </c>
      <c r="I271" s="13">
        <v>0</v>
      </c>
      <c r="J271" s="13">
        <v>0</v>
      </c>
      <c r="K271" s="13">
        <f t="shared" si="31"/>
        <v>19</v>
      </c>
      <c r="L271" s="16">
        <f>K271/G271</f>
        <v>0.86363636363636365</v>
      </c>
      <c r="M271" s="14">
        <v>0.71</v>
      </c>
      <c r="N271" s="13">
        <v>7</v>
      </c>
      <c r="O271" s="13">
        <v>0</v>
      </c>
      <c r="P271" s="13">
        <f t="shared" si="32"/>
        <v>7</v>
      </c>
      <c r="Q271" s="16">
        <v>0.68289999999999995</v>
      </c>
      <c r="R271" s="17">
        <f t="shared" si="33"/>
        <v>4.7802999999999995</v>
      </c>
      <c r="S271" s="13">
        <v>0</v>
      </c>
      <c r="T271" s="13">
        <v>0</v>
      </c>
      <c r="U271" s="13">
        <v>0</v>
      </c>
      <c r="V271" s="17">
        <f t="shared" si="34"/>
        <v>0</v>
      </c>
      <c r="W271" s="13">
        <v>1</v>
      </c>
      <c r="X271" s="13">
        <v>0</v>
      </c>
      <c r="Y271" s="13">
        <v>0</v>
      </c>
      <c r="Z271" s="17">
        <v>1.0593671</v>
      </c>
      <c r="AA271" s="16">
        <f>(K271+R271+V271-W271-X271-Y271-Z271)/G271</f>
        <v>0.98731513181818187</v>
      </c>
      <c r="AB271" s="13">
        <f t="shared" si="37"/>
        <v>0</v>
      </c>
      <c r="AC271" s="13">
        <f>IF(((G271-K271-R271-V271+W271+X271+Y271+Z271)/Q271)&gt;0,ROUNDUP(((G271-K271-R271-V271+W271+X271+Y271+Z271)/Q271),0),0)</f>
        <v>1</v>
      </c>
      <c r="AD271" s="13">
        <f>IF(((1+G271-K271-R271-V271+W271+X271+Y271+Z271)/Q271)&gt;0,ROUNDUP(((1+G271-K271-R271-V271+W271+X271+Y271+Z271)/Q271),0),0)</f>
        <v>2</v>
      </c>
      <c r="AE271" s="16">
        <f>1/G271</f>
        <v>4.5454545454545456E-2</v>
      </c>
      <c r="AF271" s="16">
        <f>P271/(K271+P271)</f>
        <v>0.26923076923076922</v>
      </c>
      <c r="AG271" s="13">
        <v>0</v>
      </c>
      <c r="AH271" s="13">
        <v>2</v>
      </c>
      <c r="AI271" s="13">
        <v>0</v>
      </c>
      <c r="AJ271" s="13">
        <v>0</v>
      </c>
      <c r="AK271" s="13">
        <v>4</v>
      </c>
      <c r="AL271" s="13">
        <f t="shared" si="35"/>
        <v>6</v>
      </c>
      <c r="AM271" s="13">
        <v>1</v>
      </c>
      <c r="AN271" s="13">
        <v>0</v>
      </c>
      <c r="AO271" s="13">
        <v>0</v>
      </c>
      <c r="AP271" s="13">
        <v>0</v>
      </c>
      <c r="AQ271" s="13">
        <f t="shared" si="36"/>
        <v>1</v>
      </c>
      <c r="AR271" s="13" t="s">
        <v>59</v>
      </c>
      <c r="AS271" s="13" t="s">
        <v>110</v>
      </c>
      <c r="AT271" s="13" t="s">
        <v>61</v>
      </c>
      <c r="AU271" s="13">
        <v>7</v>
      </c>
      <c r="AV271" s="13">
        <v>1.1299999999999999</v>
      </c>
      <c r="AW271" s="13">
        <v>0.68</v>
      </c>
      <c r="AX271" s="13">
        <v>0.9</v>
      </c>
      <c r="AY271" s="16">
        <v>0.83609999999999995</v>
      </c>
      <c r="AZ271" s="16">
        <v>0.7</v>
      </c>
      <c r="BA271" s="16">
        <v>0.84519999999999995</v>
      </c>
      <c r="BB271" s="13" t="s">
        <v>192</v>
      </c>
      <c r="BC271" s="13" t="s">
        <v>63</v>
      </c>
    </row>
    <row r="272" spans="1:55" x14ac:dyDescent="0.25">
      <c r="A272" s="13" t="s">
        <v>80</v>
      </c>
      <c r="B272" s="13" t="s">
        <v>115</v>
      </c>
      <c r="C272" s="14" t="s">
        <v>91</v>
      </c>
      <c r="D272" s="15">
        <v>4</v>
      </c>
      <c r="E272" s="15" t="s">
        <v>634</v>
      </c>
      <c r="F272" s="13" t="s">
        <v>635</v>
      </c>
      <c r="G272" s="13">
        <v>14</v>
      </c>
      <c r="H272" s="13">
        <v>11</v>
      </c>
      <c r="I272" s="13">
        <v>0</v>
      </c>
      <c r="J272" s="13">
        <v>0</v>
      </c>
      <c r="K272" s="13">
        <f t="shared" si="31"/>
        <v>11</v>
      </c>
      <c r="L272" s="16">
        <f>K272/G272</f>
        <v>0.7857142857142857</v>
      </c>
      <c r="M272" s="14">
        <v>0.55000000000000004</v>
      </c>
      <c r="N272" s="13">
        <v>4</v>
      </c>
      <c r="O272" s="13">
        <v>0</v>
      </c>
      <c r="P272" s="13">
        <f t="shared" si="32"/>
        <v>4</v>
      </c>
      <c r="Q272" s="16">
        <v>0.96299999999999997</v>
      </c>
      <c r="R272" s="17">
        <f t="shared" si="33"/>
        <v>3.8519999999999999</v>
      </c>
      <c r="S272" s="13">
        <v>0</v>
      </c>
      <c r="T272" s="13">
        <v>0</v>
      </c>
      <c r="U272" s="13">
        <v>0</v>
      </c>
      <c r="V272" s="17">
        <f t="shared" si="34"/>
        <v>0</v>
      </c>
      <c r="W272" s="13">
        <v>0</v>
      </c>
      <c r="X272" s="13">
        <v>1</v>
      </c>
      <c r="Y272" s="13">
        <v>0</v>
      </c>
      <c r="Z272" s="17">
        <v>0.20478859999999999</v>
      </c>
      <c r="AA272" s="16">
        <f>(K272+R272+V272-W272-X272-Y272-Z272)/G272</f>
        <v>0.9748008142857143</v>
      </c>
      <c r="AB272" s="13">
        <f t="shared" si="37"/>
        <v>0</v>
      </c>
      <c r="AC272" s="13">
        <f>IF(((G272-K272-R272-V272+W272+X272+Y272+Z272)/Q272)&gt;0,ROUNDUP(((G272-K272-R272-V272+W272+X272+Y272+Z272)/Q272),0),0)</f>
        <v>1</v>
      </c>
      <c r="AD272" s="13">
        <f>IF(((1+G272-K272-R272-V272+W272+X272+Y272+Z272)/Q272)&gt;0,ROUNDUP(((1+G272-K272-R272-V272+W272+X272+Y272+Z272)/Q272),0),0)</f>
        <v>2</v>
      </c>
      <c r="AE272" s="16">
        <f>1/G272</f>
        <v>7.1428571428571425E-2</v>
      </c>
      <c r="AF272" s="16">
        <f>P272/(K272+P272)</f>
        <v>0.26666666666666666</v>
      </c>
      <c r="AG272" s="13">
        <v>0</v>
      </c>
      <c r="AH272" s="13">
        <v>3</v>
      </c>
      <c r="AI272" s="13">
        <v>0</v>
      </c>
      <c r="AJ272" s="13">
        <v>0</v>
      </c>
      <c r="AK272" s="13">
        <v>1</v>
      </c>
      <c r="AL272" s="13">
        <f t="shared" si="35"/>
        <v>4</v>
      </c>
      <c r="AM272" s="13">
        <v>0</v>
      </c>
      <c r="AN272" s="13">
        <v>0</v>
      </c>
      <c r="AO272" s="13">
        <v>0</v>
      </c>
      <c r="AP272" s="13">
        <v>0</v>
      </c>
      <c r="AQ272" s="13">
        <f t="shared" si="36"/>
        <v>0</v>
      </c>
      <c r="AR272" s="13" t="s">
        <v>59</v>
      </c>
      <c r="AS272" s="13" t="s">
        <v>110</v>
      </c>
      <c r="AT272" s="13" t="s">
        <v>61</v>
      </c>
      <c r="AU272" s="13">
        <v>7</v>
      </c>
      <c r="AV272" s="13">
        <v>0.88</v>
      </c>
      <c r="AW272" s="13">
        <v>0.38</v>
      </c>
      <c r="AX272" s="13">
        <v>0.49</v>
      </c>
      <c r="AY272" s="16">
        <v>0.9</v>
      </c>
      <c r="AZ272" s="16">
        <v>1</v>
      </c>
      <c r="BA272" s="16">
        <v>0.95120000000000005</v>
      </c>
      <c r="BB272" s="13" t="s">
        <v>183</v>
      </c>
      <c r="BC272" s="13" t="s">
        <v>63</v>
      </c>
    </row>
    <row r="273" spans="1:55" x14ac:dyDescent="0.25">
      <c r="A273" s="13" t="s">
        <v>54</v>
      </c>
      <c r="B273" s="13" t="s">
        <v>127</v>
      </c>
      <c r="C273" s="14" t="s">
        <v>91</v>
      </c>
      <c r="D273" s="15">
        <v>5</v>
      </c>
      <c r="E273" s="15" t="s">
        <v>636</v>
      </c>
      <c r="F273" s="13" t="s">
        <v>637</v>
      </c>
      <c r="G273" s="13">
        <v>14</v>
      </c>
      <c r="H273" s="13">
        <v>7</v>
      </c>
      <c r="I273" s="13">
        <v>0</v>
      </c>
      <c r="J273" s="13">
        <v>0</v>
      </c>
      <c r="K273" s="13">
        <f t="shared" si="31"/>
        <v>7</v>
      </c>
      <c r="L273" s="16">
        <f>K273/G273</f>
        <v>0.5</v>
      </c>
      <c r="M273" s="14">
        <v>0.92</v>
      </c>
      <c r="N273" s="13">
        <v>4</v>
      </c>
      <c r="O273" s="13">
        <v>0</v>
      </c>
      <c r="P273" s="13">
        <f t="shared" si="32"/>
        <v>4</v>
      </c>
      <c r="Q273" s="16">
        <v>0.69230000000000003</v>
      </c>
      <c r="R273" s="17">
        <f t="shared" si="33"/>
        <v>2.7692000000000001</v>
      </c>
      <c r="S273" s="13">
        <v>0</v>
      </c>
      <c r="T273" s="13">
        <v>0</v>
      </c>
      <c r="U273" s="13">
        <v>0</v>
      </c>
      <c r="V273" s="17">
        <f t="shared" si="34"/>
        <v>0</v>
      </c>
      <c r="W273" s="13">
        <v>1</v>
      </c>
      <c r="X273" s="13">
        <v>0</v>
      </c>
      <c r="Y273" s="13">
        <v>0</v>
      </c>
      <c r="Z273" s="17">
        <v>0.2133678</v>
      </c>
      <c r="AA273" s="16">
        <f>(K273+R273+V273-W273-X273-Y273-Z273)/G273</f>
        <v>0.61113087142857137</v>
      </c>
      <c r="AB273" s="13">
        <f t="shared" si="37"/>
        <v>4</v>
      </c>
      <c r="AC273" s="13">
        <f>IF(((G273-K273-R273-V273+W273+X273+Y273+Z273)/Q273)&gt;0,ROUNDUP(((G273-K273-R273-V273+W273+X273+Y273+Z273)/Q273),0),0)</f>
        <v>8</v>
      </c>
      <c r="AD273" s="13">
        <f>IF(((1+G273-K273-R273-V273+W273+X273+Y273+Z273)/Q273)&gt;0,ROUNDUP(((1+G273-K273-R273-V273+W273+X273+Y273+Z273)/Q273),0),0)</f>
        <v>10</v>
      </c>
      <c r="AE273" s="16">
        <f>1/G273</f>
        <v>7.1428571428571425E-2</v>
      </c>
      <c r="AF273" s="16">
        <f>P273/(K273+P273)</f>
        <v>0.36363636363636365</v>
      </c>
      <c r="AG273" s="13">
        <v>0</v>
      </c>
      <c r="AH273" s="13">
        <v>2</v>
      </c>
      <c r="AI273" s="13">
        <v>0</v>
      </c>
      <c r="AJ273" s="13">
        <v>0</v>
      </c>
      <c r="AK273" s="13">
        <v>2</v>
      </c>
      <c r="AL273" s="13">
        <f t="shared" si="35"/>
        <v>4</v>
      </c>
      <c r="AM273" s="13">
        <v>0</v>
      </c>
      <c r="AN273" s="13">
        <v>0</v>
      </c>
      <c r="AO273" s="13">
        <v>0</v>
      </c>
      <c r="AP273" s="13">
        <v>0</v>
      </c>
      <c r="AQ273" s="13">
        <f t="shared" si="36"/>
        <v>0</v>
      </c>
      <c r="AR273" s="13" t="s">
        <v>59</v>
      </c>
      <c r="AS273" s="13" t="s">
        <v>89</v>
      </c>
      <c r="AT273" s="13" t="s">
        <v>61</v>
      </c>
      <c r="AU273" s="13">
        <v>7</v>
      </c>
      <c r="AV273" s="13">
        <v>1.03</v>
      </c>
      <c r="AW273" s="13">
        <v>0.38</v>
      </c>
      <c r="AX273" s="13">
        <v>0.77</v>
      </c>
      <c r="AY273" s="16">
        <v>0.69569999999999999</v>
      </c>
      <c r="AZ273" s="16">
        <v>0.89149999999999996</v>
      </c>
      <c r="BA273" s="16">
        <v>0.87470000000000003</v>
      </c>
      <c r="BB273" s="13" t="s">
        <v>94</v>
      </c>
      <c r="BC273" s="13" t="s">
        <v>63</v>
      </c>
    </row>
    <row r="274" spans="1:55" x14ac:dyDescent="0.25">
      <c r="A274" s="13" t="s">
        <v>64</v>
      </c>
      <c r="B274" s="13" t="s">
        <v>302</v>
      </c>
      <c r="C274" s="14" t="s">
        <v>91</v>
      </c>
      <c r="D274" s="15">
        <v>4</v>
      </c>
      <c r="E274" s="15" t="s">
        <v>638</v>
      </c>
      <c r="F274" s="13" t="s">
        <v>639</v>
      </c>
      <c r="G274" s="13">
        <v>14</v>
      </c>
      <c r="H274" s="13">
        <v>8</v>
      </c>
      <c r="I274" s="13">
        <v>0</v>
      </c>
      <c r="J274" s="13">
        <v>0</v>
      </c>
      <c r="K274" s="13">
        <f t="shared" si="31"/>
        <v>8</v>
      </c>
      <c r="L274" s="16">
        <f>K274/G274</f>
        <v>0.5714285714285714</v>
      </c>
      <c r="M274" s="14">
        <v>0.36</v>
      </c>
      <c r="N274" s="13">
        <v>7</v>
      </c>
      <c r="O274" s="13">
        <v>0</v>
      </c>
      <c r="P274" s="13">
        <f t="shared" si="32"/>
        <v>7</v>
      </c>
      <c r="Q274" s="16">
        <v>0.95</v>
      </c>
      <c r="R274" s="17">
        <f t="shared" si="33"/>
        <v>6.6499999999999995</v>
      </c>
      <c r="S274" s="13">
        <v>2</v>
      </c>
      <c r="T274" s="13">
        <v>0</v>
      </c>
      <c r="U274" s="13">
        <v>0</v>
      </c>
      <c r="V274" s="17">
        <f t="shared" si="34"/>
        <v>1.9</v>
      </c>
      <c r="W274" s="13">
        <v>1</v>
      </c>
      <c r="X274" s="13">
        <v>0</v>
      </c>
      <c r="Y274" s="13">
        <v>0</v>
      </c>
      <c r="Z274" s="17">
        <v>0.2046654</v>
      </c>
      <c r="AA274" s="16">
        <f>(K274+R274+V274-W274-X274-Y274-Z274)/G274</f>
        <v>1.0960953285714283</v>
      </c>
      <c r="AB274" s="13">
        <f t="shared" si="37"/>
        <v>0</v>
      </c>
      <c r="AC274" s="13">
        <f>IF(((G274-K274-R274-V274+W274+X274+Y274+Z274)/Q274)&gt;0,ROUNDUP(((G274-K274-R274-V274+W274+X274+Y274+Z274)/Q274),0),0)</f>
        <v>0</v>
      </c>
      <c r="AD274" s="13">
        <f>IF(((1+G274-K274-R274-V274+W274+X274+Y274+Z274)/Q274)&gt;0,ROUNDUP(((1+G274-K274-R274-V274+W274+X274+Y274+Z274)/Q274),0),0)</f>
        <v>0</v>
      </c>
      <c r="AE274" s="16">
        <f>1/G274</f>
        <v>7.1428571428571425E-2</v>
      </c>
      <c r="AF274" s="16">
        <f>P274/(K274+P274)</f>
        <v>0.46666666666666667</v>
      </c>
      <c r="AG274" s="13">
        <v>0</v>
      </c>
      <c r="AH274" s="13">
        <v>2</v>
      </c>
      <c r="AI274" s="13">
        <v>0</v>
      </c>
      <c r="AJ274" s="13">
        <v>0</v>
      </c>
      <c r="AK274" s="13">
        <v>4</v>
      </c>
      <c r="AL274" s="13">
        <f t="shared" si="35"/>
        <v>6</v>
      </c>
      <c r="AM274" s="13">
        <v>1</v>
      </c>
      <c r="AN274" s="13">
        <v>0</v>
      </c>
      <c r="AO274" s="13">
        <v>0</v>
      </c>
      <c r="AP274" s="13">
        <v>0</v>
      </c>
      <c r="AQ274" s="13">
        <f t="shared" si="36"/>
        <v>1</v>
      </c>
      <c r="AR274" s="13" t="s">
        <v>59</v>
      </c>
      <c r="AS274" s="13" t="s">
        <v>68</v>
      </c>
      <c r="AT274" s="13" t="s">
        <v>61</v>
      </c>
      <c r="AU274" s="13">
        <v>7</v>
      </c>
      <c r="AV274" s="13">
        <v>0.49</v>
      </c>
      <c r="AW274" s="13">
        <v>0.12</v>
      </c>
      <c r="AX274" s="13">
        <v>0.49</v>
      </c>
      <c r="AY274" s="16">
        <v>0.92589999999999995</v>
      </c>
      <c r="AZ274" s="16">
        <v>1</v>
      </c>
      <c r="BA274" s="16">
        <v>0.95120000000000005</v>
      </c>
      <c r="BB274" s="13" t="s">
        <v>183</v>
      </c>
      <c r="BC274" s="13" t="s">
        <v>63</v>
      </c>
    </row>
    <row r="275" spans="1:55" x14ac:dyDescent="0.25">
      <c r="A275" s="13" t="s">
        <v>80</v>
      </c>
      <c r="B275" s="13" t="s">
        <v>231</v>
      </c>
      <c r="C275" s="14" t="s">
        <v>91</v>
      </c>
      <c r="D275" s="15">
        <v>6</v>
      </c>
      <c r="E275" s="15" t="s">
        <v>640</v>
      </c>
      <c r="F275" s="13" t="s">
        <v>641</v>
      </c>
      <c r="G275" s="13">
        <v>14</v>
      </c>
      <c r="H275" s="13">
        <v>11</v>
      </c>
      <c r="I275" s="13">
        <v>0</v>
      </c>
      <c r="J275" s="13">
        <v>0</v>
      </c>
      <c r="K275" s="13">
        <f t="shared" si="31"/>
        <v>11</v>
      </c>
      <c r="L275" s="16">
        <f>K275/G275</f>
        <v>0.7857142857142857</v>
      </c>
      <c r="M275" s="14">
        <v>0.64</v>
      </c>
      <c r="N275" s="13">
        <v>3</v>
      </c>
      <c r="O275" s="13">
        <v>0</v>
      </c>
      <c r="P275" s="13">
        <f t="shared" si="32"/>
        <v>3</v>
      </c>
      <c r="Q275" s="16">
        <v>0.95830000000000004</v>
      </c>
      <c r="R275" s="17">
        <f t="shared" si="33"/>
        <v>2.8749000000000002</v>
      </c>
      <c r="S275" s="13">
        <v>2</v>
      </c>
      <c r="T275" s="13">
        <v>0</v>
      </c>
      <c r="U275" s="13">
        <v>0</v>
      </c>
      <c r="V275" s="17">
        <f t="shared" si="34"/>
        <v>1.9166000000000001</v>
      </c>
      <c r="W275" s="13">
        <v>4</v>
      </c>
      <c r="X275" s="13">
        <v>0</v>
      </c>
      <c r="Y275" s="13">
        <v>0</v>
      </c>
      <c r="Z275" s="17">
        <v>0.37070409999999998</v>
      </c>
      <c r="AA275" s="16">
        <f>(K275+R275+V275-W275-X275-Y275-Z275)/G275</f>
        <v>0.81577113571428583</v>
      </c>
      <c r="AB275" s="13">
        <f t="shared" si="37"/>
        <v>0</v>
      </c>
      <c r="AC275" s="13">
        <f>IF(((G275-K275-R275-V275+W275+X275+Y275+Z275)/Q275)&gt;0,ROUNDUP(((G275-K275-R275-V275+W275+X275+Y275+Z275)/Q275),0),0)</f>
        <v>3</v>
      </c>
      <c r="AD275" s="13">
        <f>IF(((1+G275-K275-R275-V275+W275+X275+Y275+Z275)/Q275)&gt;0,ROUNDUP(((1+G275-K275-R275-V275+W275+X275+Y275+Z275)/Q275),0),0)</f>
        <v>4</v>
      </c>
      <c r="AE275" s="16">
        <f>1/G275</f>
        <v>7.1428571428571425E-2</v>
      </c>
      <c r="AF275" s="16">
        <f>P275/(K275+P275)</f>
        <v>0.21428571428571427</v>
      </c>
      <c r="AG275" s="13">
        <v>0</v>
      </c>
      <c r="AH275" s="13">
        <v>2</v>
      </c>
      <c r="AI275" s="13">
        <v>0</v>
      </c>
      <c r="AJ275" s="13">
        <v>0</v>
      </c>
      <c r="AK275" s="13">
        <v>1</v>
      </c>
      <c r="AL275" s="13">
        <f t="shared" si="35"/>
        <v>3</v>
      </c>
      <c r="AM275" s="13">
        <v>0</v>
      </c>
      <c r="AN275" s="13">
        <v>0</v>
      </c>
      <c r="AO275" s="13">
        <v>0</v>
      </c>
      <c r="AP275" s="13">
        <v>0</v>
      </c>
      <c r="AQ275" s="13">
        <f t="shared" si="36"/>
        <v>0</v>
      </c>
      <c r="AR275" s="13" t="s">
        <v>59</v>
      </c>
      <c r="AS275" s="13" t="s">
        <v>110</v>
      </c>
      <c r="AT275" s="13" t="s">
        <v>61</v>
      </c>
      <c r="AU275" s="13">
        <v>7</v>
      </c>
      <c r="AV275" s="13">
        <v>0.6</v>
      </c>
      <c r="AW275" s="13">
        <v>0.52</v>
      </c>
      <c r="AX275" s="13">
        <v>0.82</v>
      </c>
      <c r="AY275" s="16">
        <v>0.95</v>
      </c>
      <c r="AZ275" s="16">
        <v>0.9153</v>
      </c>
      <c r="BA275" s="16">
        <v>0.85440000000000005</v>
      </c>
      <c r="BB275" s="13" t="s">
        <v>102</v>
      </c>
      <c r="BC275" s="13" t="s">
        <v>63</v>
      </c>
    </row>
    <row r="276" spans="1:55" x14ac:dyDescent="0.25">
      <c r="A276" s="13" t="s">
        <v>80</v>
      </c>
      <c r="B276" s="13" t="s">
        <v>115</v>
      </c>
      <c r="C276" s="14" t="s">
        <v>75</v>
      </c>
      <c r="D276" s="15">
        <v>5</v>
      </c>
      <c r="E276" s="15" t="s">
        <v>642</v>
      </c>
      <c r="F276" s="13" t="s">
        <v>643</v>
      </c>
      <c r="G276" s="13">
        <v>21</v>
      </c>
      <c r="H276" s="13">
        <v>15</v>
      </c>
      <c r="I276" s="13">
        <v>0</v>
      </c>
      <c r="J276" s="13">
        <v>0</v>
      </c>
      <c r="K276" s="13">
        <f t="shared" si="31"/>
        <v>15</v>
      </c>
      <c r="L276" s="16">
        <f>K276/G276</f>
        <v>0.7142857142857143</v>
      </c>
      <c r="M276" s="14">
        <v>1.29</v>
      </c>
      <c r="N276" s="13">
        <v>0</v>
      </c>
      <c r="O276" s="13">
        <v>0</v>
      </c>
      <c r="P276" s="13">
        <f t="shared" si="32"/>
        <v>0</v>
      </c>
      <c r="Q276" s="16">
        <v>0.88239999999999996</v>
      </c>
      <c r="R276" s="17">
        <f t="shared" si="33"/>
        <v>0</v>
      </c>
      <c r="S276" s="13">
        <v>0</v>
      </c>
      <c r="T276" s="13">
        <v>0</v>
      </c>
      <c r="U276" s="13">
        <v>0</v>
      </c>
      <c r="V276" s="17">
        <f t="shared" si="34"/>
        <v>0</v>
      </c>
      <c r="W276" s="13">
        <v>1</v>
      </c>
      <c r="X276" s="13">
        <v>0</v>
      </c>
      <c r="Y276" s="13">
        <v>0</v>
      </c>
      <c r="Z276" s="17">
        <v>0.55596599999999996</v>
      </c>
      <c r="AA276" s="16">
        <f>(K276+R276+V276-W276-X276-Y276-Z276)/G276</f>
        <v>0.64019209523809528</v>
      </c>
      <c r="AB276" s="13">
        <f t="shared" si="37"/>
        <v>4</v>
      </c>
      <c r="AC276" s="13">
        <f>IF(((G276-K276-R276-V276+W276+X276+Y276+Z276)/Q276)&gt;0,ROUNDUP(((G276-K276-R276-V276+W276+X276+Y276+Z276)/Q276),0),0)</f>
        <v>9</v>
      </c>
      <c r="AD276" s="13">
        <f>IF(((1+G276-K276-R276-V276+W276+X276+Y276+Z276)/Q276)&gt;0,ROUNDUP(((1+G276-K276-R276-V276+W276+X276+Y276+Z276)/Q276),0),0)</f>
        <v>10</v>
      </c>
      <c r="AE276" s="16">
        <f>1/G276</f>
        <v>4.7619047619047616E-2</v>
      </c>
      <c r="AF276" s="16">
        <f>P276/(K276+P276)</f>
        <v>0</v>
      </c>
      <c r="AG276" s="13">
        <v>0</v>
      </c>
      <c r="AH276" s="13">
        <v>0</v>
      </c>
      <c r="AI276" s="13">
        <v>0</v>
      </c>
      <c r="AJ276" s="13">
        <v>0</v>
      </c>
      <c r="AK276" s="13">
        <v>0</v>
      </c>
      <c r="AL276" s="13">
        <f t="shared" si="35"/>
        <v>0</v>
      </c>
      <c r="AM276" s="13">
        <v>0</v>
      </c>
      <c r="AN276" s="13">
        <v>0</v>
      </c>
      <c r="AO276" s="13">
        <v>0</v>
      </c>
      <c r="AP276" s="13">
        <v>0</v>
      </c>
      <c r="AQ276" s="13">
        <f t="shared" si="36"/>
        <v>0</v>
      </c>
      <c r="AR276" s="13" t="s">
        <v>59</v>
      </c>
      <c r="AS276" s="13" t="s">
        <v>110</v>
      </c>
      <c r="AT276" s="13" t="s">
        <v>61</v>
      </c>
      <c r="AU276" s="13">
        <v>3</v>
      </c>
      <c r="AV276" s="13">
        <v>1.35</v>
      </c>
      <c r="AW276" s="13">
        <v>0.56000000000000005</v>
      </c>
      <c r="AX276" s="13">
        <v>1.55</v>
      </c>
      <c r="AY276" s="16">
        <v>0.875</v>
      </c>
      <c r="AZ276" s="16">
        <v>0.88460000000000005</v>
      </c>
      <c r="BA276" s="16">
        <v>0.82099999999999995</v>
      </c>
      <c r="BB276" s="13" t="s">
        <v>118</v>
      </c>
      <c r="BC276" s="13" t="s">
        <v>63</v>
      </c>
    </row>
    <row r="277" spans="1:55" x14ac:dyDescent="0.25">
      <c r="A277" s="13" t="s">
        <v>64</v>
      </c>
      <c r="B277" s="13" t="s">
        <v>70</v>
      </c>
      <c r="C277" s="14" t="s">
        <v>75</v>
      </c>
      <c r="D277" s="15">
        <v>6</v>
      </c>
      <c r="E277" s="15" t="s">
        <v>644</v>
      </c>
      <c r="F277" s="13" t="s">
        <v>645</v>
      </c>
      <c r="G277" s="13">
        <v>28</v>
      </c>
      <c r="H277" s="13">
        <v>17</v>
      </c>
      <c r="I277" s="13">
        <v>0</v>
      </c>
      <c r="J277" s="13">
        <v>1</v>
      </c>
      <c r="K277" s="13">
        <f t="shared" si="31"/>
        <v>16</v>
      </c>
      <c r="L277" s="16">
        <f>K277/G277</f>
        <v>0.5714285714285714</v>
      </c>
      <c r="M277" s="14">
        <v>2.02</v>
      </c>
      <c r="N277" s="13">
        <v>6</v>
      </c>
      <c r="O277" s="13">
        <v>1</v>
      </c>
      <c r="P277" s="13">
        <f t="shared" si="32"/>
        <v>5</v>
      </c>
      <c r="Q277" s="16">
        <v>0.6341</v>
      </c>
      <c r="R277" s="17">
        <f t="shared" si="33"/>
        <v>3.1705000000000001</v>
      </c>
      <c r="S277" s="13">
        <v>0</v>
      </c>
      <c r="T277" s="13">
        <v>0</v>
      </c>
      <c r="U277" s="13">
        <v>0</v>
      </c>
      <c r="V277" s="17">
        <f t="shared" si="34"/>
        <v>0</v>
      </c>
      <c r="W277" s="13">
        <v>0</v>
      </c>
      <c r="X277" s="13">
        <v>0</v>
      </c>
      <c r="Y277" s="13">
        <v>0</v>
      </c>
      <c r="Z277" s="17">
        <v>1.9278829</v>
      </c>
      <c r="AA277" s="16">
        <f>(K277+R277+V277-W277-X277-Y277-Z277)/G277</f>
        <v>0.61580775357142858</v>
      </c>
      <c r="AB277" s="13">
        <f t="shared" si="37"/>
        <v>9</v>
      </c>
      <c r="AC277" s="13">
        <f>IF(((G277-K277-R277-V277+W277+X277+Y277+Z277)/Q277)&gt;0,ROUNDUP(((G277-K277-R277-V277+W277+X277+Y277+Z277)/Q277),0),0)</f>
        <v>17</v>
      </c>
      <c r="AD277" s="13">
        <f>IF(((1+G277-K277-R277-V277+W277+X277+Y277+Z277)/Q277)&gt;0,ROUNDUP(((1+G277-K277-R277-V277+W277+X277+Y277+Z277)/Q277),0),0)</f>
        <v>19</v>
      </c>
      <c r="AE277" s="16">
        <f>1/G277</f>
        <v>3.5714285714285712E-2</v>
      </c>
      <c r="AF277" s="16">
        <f>P277/(K277+P277)</f>
        <v>0.23809523809523808</v>
      </c>
      <c r="AG277" s="13">
        <v>0</v>
      </c>
      <c r="AH277" s="13">
        <v>2</v>
      </c>
      <c r="AI277" s="13">
        <v>0</v>
      </c>
      <c r="AJ277" s="13">
        <v>2</v>
      </c>
      <c r="AK277" s="13">
        <v>2</v>
      </c>
      <c r="AL277" s="13">
        <f t="shared" si="35"/>
        <v>6</v>
      </c>
      <c r="AM277" s="13">
        <v>0</v>
      </c>
      <c r="AN277" s="13">
        <v>0</v>
      </c>
      <c r="AO277" s="13">
        <v>0</v>
      </c>
      <c r="AP277" s="13">
        <v>0</v>
      </c>
      <c r="AQ277" s="13">
        <f t="shared" si="36"/>
        <v>0</v>
      </c>
      <c r="AR277" s="13" t="s">
        <v>59</v>
      </c>
      <c r="AS277" s="13" t="s">
        <v>73</v>
      </c>
      <c r="AT277" s="13" t="s">
        <v>61</v>
      </c>
      <c r="AU277" s="13">
        <v>3</v>
      </c>
      <c r="AV277" s="13">
        <v>2.09</v>
      </c>
      <c r="AW277" s="13">
        <v>0.93</v>
      </c>
      <c r="AX277" s="13">
        <v>1.77</v>
      </c>
      <c r="AY277" s="16">
        <v>0.64100000000000001</v>
      </c>
      <c r="AZ277" s="16">
        <v>0.85029999999999994</v>
      </c>
      <c r="BA277" s="16">
        <v>0.76239999999999997</v>
      </c>
      <c r="BB277" s="13" t="s">
        <v>85</v>
      </c>
      <c r="BC277" s="13" t="s">
        <v>63</v>
      </c>
    </row>
    <row r="278" spans="1:55" x14ac:dyDescent="0.25">
      <c r="A278" s="13" t="s">
        <v>80</v>
      </c>
      <c r="B278" s="13" t="s">
        <v>231</v>
      </c>
      <c r="C278" s="14" t="s">
        <v>56</v>
      </c>
      <c r="D278" s="15">
        <v>9</v>
      </c>
      <c r="E278" s="15" t="s">
        <v>646</v>
      </c>
      <c r="F278" s="13" t="s">
        <v>647</v>
      </c>
      <c r="G278" s="13">
        <v>39</v>
      </c>
      <c r="H278" s="13">
        <v>35</v>
      </c>
      <c r="I278" s="13">
        <v>1</v>
      </c>
      <c r="J278" s="13">
        <v>0</v>
      </c>
      <c r="K278" s="13">
        <f t="shared" si="31"/>
        <v>34</v>
      </c>
      <c r="L278" s="16">
        <f>K278/G278</f>
        <v>0.87179487179487181</v>
      </c>
      <c r="M278" s="14">
        <v>1.82</v>
      </c>
      <c r="N278" s="13">
        <v>6</v>
      </c>
      <c r="O278" s="13">
        <v>0</v>
      </c>
      <c r="P278" s="13">
        <f t="shared" si="32"/>
        <v>6</v>
      </c>
      <c r="Q278" s="16">
        <v>0.68420000000000003</v>
      </c>
      <c r="R278" s="17">
        <f t="shared" si="33"/>
        <v>4.1052</v>
      </c>
      <c r="S278" s="13">
        <v>3</v>
      </c>
      <c r="T278" s="13">
        <v>0</v>
      </c>
      <c r="U278" s="13">
        <v>0</v>
      </c>
      <c r="V278" s="17">
        <f t="shared" si="34"/>
        <v>2.0526</v>
      </c>
      <c r="W278" s="13">
        <v>0</v>
      </c>
      <c r="X278" s="13">
        <v>0</v>
      </c>
      <c r="Y278" s="13">
        <v>0</v>
      </c>
      <c r="Z278" s="17">
        <v>6</v>
      </c>
      <c r="AA278" s="16">
        <f>(K278+R278+V278-W278-X278-Y278-Z278)/G278</f>
        <v>0.87584102564102551</v>
      </c>
      <c r="AB278" s="13">
        <f t="shared" si="37"/>
        <v>0</v>
      </c>
      <c r="AC278" s="13">
        <f>IF(((G278-K278-R278-V278+W278+X278+Y278+Z278)/Q278)&gt;0,ROUNDUP(((G278-K278-R278-V278+W278+X278+Y278+Z278)/Q278),0),0)</f>
        <v>8</v>
      </c>
      <c r="AD278" s="13">
        <f>IF(((1+G278-K278-R278-V278+W278+X278+Y278+Z278)/Q278)&gt;0,ROUNDUP(((1+G278-K278-R278-V278+W278+X278+Y278+Z278)/Q278),0),0)</f>
        <v>9</v>
      </c>
      <c r="AE278" s="16">
        <f>1/G278</f>
        <v>2.564102564102564E-2</v>
      </c>
      <c r="AF278" s="16">
        <f>P278/(K278+P278)</f>
        <v>0.15</v>
      </c>
      <c r="AG278" s="13">
        <v>0</v>
      </c>
      <c r="AH278" s="13">
        <v>0</v>
      </c>
      <c r="AI278" s="13">
        <v>0</v>
      </c>
      <c r="AJ278" s="13">
        <v>0</v>
      </c>
      <c r="AK278" s="13">
        <v>0</v>
      </c>
      <c r="AL278" s="13">
        <f t="shared" si="35"/>
        <v>0</v>
      </c>
      <c r="AM278" s="13">
        <v>1</v>
      </c>
      <c r="AN278" s="13">
        <v>0</v>
      </c>
      <c r="AO278" s="13">
        <v>3</v>
      </c>
      <c r="AP278" s="13">
        <v>2</v>
      </c>
      <c r="AQ278" s="13">
        <f t="shared" si="36"/>
        <v>6</v>
      </c>
      <c r="AR278" s="13" t="s">
        <v>59</v>
      </c>
      <c r="AS278" s="13" t="s">
        <v>110</v>
      </c>
      <c r="AT278" s="13" t="s">
        <v>61</v>
      </c>
      <c r="AU278" s="13">
        <v>2</v>
      </c>
      <c r="AV278" s="13">
        <v>1.79</v>
      </c>
      <c r="AW278" s="13">
        <v>1.8</v>
      </c>
      <c r="AX278" s="13">
        <v>1.73</v>
      </c>
      <c r="AY278" s="16">
        <v>0.79169999999999996</v>
      </c>
      <c r="AZ278" s="16">
        <v>0.73329999999999995</v>
      </c>
      <c r="BA278" s="16">
        <v>0.81059999999999999</v>
      </c>
      <c r="BB278" s="13" t="s">
        <v>62</v>
      </c>
      <c r="BC278" s="13" t="s">
        <v>63</v>
      </c>
    </row>
    <row r="279" spans="1:55" x14ac:dyDescent="0.25">
      <c r="A279" s="13" t="s">
        <v>64</v>
      </c>
      <c r="B279" s="13" t="s">
        <v>74</v>
      </c>
      <c r="C279" s="14" t="s">
        <v>91</v>
      </c>
      <c r="D279" s="15">
        <v>9</v>
      </c>
      <c r="E279" s="15" t="s">
        <v>648</v>
      </c>
      <c r="F279" s="13" t="s">
        <v>649</v>
      </c>
      <c r="G279" s="13">
        <v>22</v>
      </c>
      <c r="H279" s="13">
        <v>18</v>
      </c>
      <c r="I279" s="13">
        <v>2</v>
      </c>
      <c r="J279" s="13">
        <v>0</v>
      </c>
      <c r="K279" s="13">
        <f t="shared" si="31"/>
        <v>16</v>
      </c>
      <c r="L279" s="16">
        <f>K279/G279</f>
        <v>0.72727272727272729</v>
      </c>
      <c r="M279" s="14">
        <v>1.62</v>
      </c>
      <c r="N279" s="13">
        <v>1</v>
      </c>
      <c r="O279" s="13">
        <v>0</v>
      </c>
      <c r="P279" s="13">
        <f t="shared" si="32"/>
        <v>1</v>
      </c>
      <c r="Q279" s="16">
        <v>0.94120000000000004</v>
      </c>
      <c r="R279" s="17">
        <f t="shared" si="33"/>
        <v>0.94120000000000004</v>
      </c>
      <c r="S279" s="13">
        <v>3</v>
      </c>
      <c r="T279" s="13">
        <v>0</v>
      </c>
      <c r="U279" s="13">
        <v>1</v>
      </c>
      <c r="V279" s="17">
        <f t="shared" si="34"/>
        <v>3.8235999999999999</v>
      </c>
      <c r="W279" s="13">
        <v>1</v>
      </c>
      <c r="X279" s="13">
        <v>0</v>
      </c>
      <c r="Y279" s="13">
        <v>0</v>
      </c>
      <c r="Z279" s="17">
        <v>1.3608943</v>
      </c>
      <c r="AA279" s="16">
        <f>(K279+R279+V279-W279-X279-Y279-Z279)/G279</f>
        <v>0.83654116818181801</v>
      </c>
      <c r="AB279" s="13">
        <f t="shared" si="37"/>
        <v>0</v>
      </c>
      <c r="AC279" s="13">
        <f>IF(((G279-K279-R279-V279+W279+X279+Y279+Z279)/Q279)&gt;0,ROUNDUP(((G279-K279-R279-V279+W279+X279+Y279+Z279)/Q279),0),0)</f>
        <v>4</v>
      </c>
      <c r="AD279" s="13">
        <f>IF(((1+G279-K279-R279-V279+W279+X279+Y279+Z279)/Q279)&gt;0,ROUNDUP(((1+G279-K279-R279-V279+W279+X279+Y279+Z279)/Q279),0),0)</f>
        <v>5</v>
      </c>
      <c r="AE279" s="16">
        <f>1/G279</f>
        <v>4.5454545454545456E-2</v>
      </c>
      <c r="AF279" s="16">
        <f>P279/(K279+P279)</f>
        <v>5.8823529411764705E-2</v>
      </c>
      <c r="AG279" s="13">
        <v>0</v>
      </c>
      <c r="AH279" s="13">
        <v>0</v>
      </c>
      <c r="AI279" s="13">
        <v>0</v>
      </c>
      <c r="AJ279" s="13">
        <v>0</v>
      </c>
      <c r="AK279" s="13">
        <v>0</v>
      </c>
      <c r="AL279" s="13">
        <f t="shared" si="35"/>
        <v>0</v>
      </c>
      <c r="AM279" s="13">
        <v>1</v>
      </c>
      <c r="AN279" s="13">
        <v>0</v>
      </c>
      <c r="AO279" s="13">
        <v>0</v>
      </c>
      <c r="AP279" s="13">
        <v>0</v>
      </c>
      <c r="AQ279" s="13">
        <f t="shared" si="36"/>
        <v>1</v>
      </c>
      <c r="AR279" s="13" t="s">
        <v>59</v>
      </c>
      <c r="AS279" s="13" t="s">
        <v>78</v>
      </c>
      <c r="AT279" s="13" t="s">
        <v>61</v>
      </c>
      <c r="AU279" s="13">
        <v>7</v>
      </c>
      <c r="AV279" s="13">
        <v>1.94</v>
      </c>
      <c r="AW279" s="13">
        <v>1.49</v>
      </c>
      <c r="AX279" s="13">
        <v>1.23</v>
      </c>
      <c r="AY279" s="16">
        <v>0.9</v>
      </c>
      <c r="AZ279" s="16">
        <v>0.95830000000000004</v>
      </c>
      <c r="BA279" s="16">
        <v>0.8508</v>
      </c>
      <c r="BB279" s="13" t="s">
        <v>256</v>
      </c>
      <c r="BC279" s="13" t="s">
        <v>63</v>
      </c>
    </row>
    <row r="280" spans="1:55" x14ac:dyDescent="0.25">
      <c r="A280" s="13" t="s">
        <v>64</v>
      </c>
      <c r="B280" s="13" t="s">
        <v>197</v>
      </c>
      <c r="C280" s="14" t="s">
        <v>75</v>
      </c>
      <c r="D280" s="15">
        <v>7</v>
      </c>
      <c r="E280" s="15" t="s">
        <v>650</v>
      </c>
      <c r="F280" s="13" t="s">
        <v>651</v>
      </c>
      <c r="G280" s="13">
        <v>24</v>
      </c>
      <c r="H280" s="13">
        <v>13</v>
      </c>
      <c r="I280" s="13">
        <v>0</v>
      </c>
      <c r="J280" s="13">
        <v>0</v>
      </c>
      <c r="K280" s="13">
        <f t="shared" si="31"/>
        <v>13</v>
      </c>
      <c r="L280" s="16">
        <f>K280/G280</f>
        <v>0.54166666666666663</v>
      </c>
      <c r="M280" s="14">
        <v>1.66</v>
      </c>
      <c r="N280" s="13">
        <v>9</v>
      </c>
      <c r="O280" s="13">
        <v>0</v>
      </c>
      <c r="P280" s="13">
        <f t="shared" si="32"/>
        <v>9</v>
      </c>
      <c r="Q280" s="16">
        <v>0.7419</v>
      </c>
      <c r="R280" s="17">
        <f t="shared" si="33"/>
        <v>6.6771000000000003</v>
      </c>
      <c r="S280" s="13">
        <v>0</v>
      </c>
      <c r="T280" s="13">
        <v>0</v>
      </c>
      <c r="U280" s="13">
        <v>0</v>
      </c>
      <c r="V280" s="17">
        <f t="shared" si="34"/>
        <v>0</v>
      </c>
      <c r="W280" s="13">
        <v>1</v>
      </c>
      <c r="X280" s="13">
        <v>0</v>
      </c>
      <c r="Y280" s="13">
        <v>0</v>
      </c>
      <c r="Z280" s="17">
        <v>1.0923050000000001</v>
      </c>
      <c r="AA280" s="16">
        <f>(K280+R280+V280-W280-X280-Y280-Z280)/G280</f>
        <v>0.73269979166666666</v>
      </c>
      <c r="AB280" s="13">
        <f t="shared" si="37"/>
        <v>3</v>
      </c>
      <c r="AC280" s="13">
        <f>IF(((G280-K280-R280-V280+W280+X280+Y280+Z280)/Q280)&gt;0,ROUNDUP(((G280-K280-R280-V280+W280+X280+Y280+Z280)/Q280),0),0)</f>
        <v>9</v>
      </c>
      <c r="AD280" s="13">
        <f>IF(((1+G280-K280-R280-V280+W280+X280+Y280+Z280)/Q280)&gt;0,ROUNDUP(((1+G280-K280-R280-V280+W280+X280+Y280+Z280)/Q280),0),0)</f>
        <v>10</v>
      </c>
      <c r="AE280" s="16">
        <f>1/G280</f>
        <v>4.1666666666666664E-2</v>
      </c>
      <c r="AF280" s="16">
        <f>P280/(K280+P280)</f>
        <v>0.40909090909090912</v>
      </c>
      <c r="AG280" s="13">
        <v>0</v>
      </c>
      <c r="AH280" s="13">
        <v>0</v>
      </c>
      <c r="AI280" s="13">
        <v>0</v>
      </c>
      <c r="AJ280" s="13">
        <v>7</v>
      </c>
      <c r="AK280" s="13">
        <v>1</v>
      </c>
      <c r="AL280" s="13">
        <f t="shared" si="35"/>
        <v>8</v>
      </c>
      <c r="AM280" s="13">
        <v>1</v>
      </c>
      <c r="AN280" s="13">
        <v>0</v>
      </c>
      <c r="AO280" s="13">
        <v>0</v>
      </c>
      <c r="AP280" s="13">
        <v>0</v>
      </c>
      <c r="AQ280" s="13">
        <f t="shared" si="36"/>
        <v>1</v>
      </c>
      <c r="AR280" s="13" t="s">
        <v>59</v>
      </c>
      <c r="AS280" s="13" t="s">
        <v>68</v>
      </c>
      <c r="AT280" s="13" t="s">
        <v>61</v>
      </c>
      <c r="AU280" s="13">
        <v>3</v>
      </c>
      <c r="AV280" s="13">
        <v>2.63</v>
      </c>
      <c r="AW280" s="13">
        <v>0.91</v>
      </c>
      <c r="AX280" s="13">
        <v>1.68</v>
      </c>
      <c r="AY280" s="16">
        <v>0.58819999999999995</v>
      </c>
      <c r="AZ280" s="16">
        <v>0.92859999999999998</v>
      </c>
      <c r="BA280" s="16">
        <v>0.78220000000000001</v>
      </c>
      <c r="BB280" s="13" t="s">
        <v>79</v>
      </c>
      <c r="BC280" s="13" t="s">
        <v>63</v>
      </c>
    </row>
    <row r="281" spans="1:55" x14ac:dyDescent="0.25">
      <c r="A281" s="13" t="s">
        <v>64</v>
      </c>
      <c r="B281" s="13" t="s">
        <v>302</v>
      </c>
      <c r="C281" s="14" t="s">
        <v>91</v>
      </c>
      <c r="D281" s="15">
        <v>8</v>
      </c>
      <c r="E281" s="15" t="s">
        <v>652</v>
      </c>
      <c r="F281" s="13" t="s">
        <v>653</v>
      </c>
      <c r="G281" s="13">
        <v>22</v>
      </c>
      <c r="H281" s="13">
        <v>15</v>
      </c>
      <c r="I281" s="13">
        <v>0</v>
      </c>
      <c r="J281" s="13">
        <v>0</v>
      </c>
      <c r="K281" s="13">
        <f t="shared" si="31"/>
        <v>15</v>
      </c>
      <c r="L281" s="16">
        <f>K281/G281</f>
        <v>0.68181818181818177</v>
      </c>
      <c r="M281" s="14">
        <v>0.64</v>
      </c>
      <c r="N281" s="13">
        <v>4</v>
      </c>
      <c r="O281" s="13">
        <v>0</v>
      </c>
      <c r="P281" s="13">
        <f t="shared" si="32"/>
        <v>4</v>
      </c>
      <c r="Q281" s="16">
        <v>0.97219999999999995</v>
      </c>
      <c r="R281" s="17">
        <f t="shared" si="33"/>
        <v>3.8887999999999998</v>
      </c>
      <c r="S281" s="13">
        <v>1</v>
      </c>
      <c r="T281" s="13">
        <v>0</v>
      </c>
      <c r="U281" s="13">
        <v>0</v>
      </c>
      <c r="V281" s="17">
        <f t="shared" si="34"/>
        <v>0.97219999999999995</v>
      </c>
      <c r="W281" s="13">
        <v>2</v>
      </c>
      <c r="X281" s="13">
        <v>0</v>
      </c>
      <c r="Y281" s="13">
        <v>0</v>
      </c>
      <c r="Z281" s="17">
        <v>0.61551350000000005</v>
      </c>
      <c r="AA281" s="16">
        <f>(K281+R281+V281-W281-X281-Y281-Z281)/G281</f>
        <v>0.78388575000000005</v>
      </c>
      <c r="AB281" s="13">
        <f t="shared" si="37"/>
        <v>1</v>
      </c>
      <c r="AC281" s="13">
        <f>IF(((G281-K281-R281-V281+W281+X281+Y281+Z281)/Q281)&gt;0,ROUNDUP(((G281-K281-R281-V281+W281+X281+Y281+Z281)/Q281),0),0)</f>
        <v>5</v>
      </c>
      <c r="AD281" s="13">
        <f>IF(((1+G281-K281-R281-V281+W281+X281+Y281+Z281)/Q281)&gt;0,ROUNDUP(((1+G281-K281-R281-V281+W281+X281+Y281+Z281)/Q281),0),0)</f>
        <v>6</v>
      </c>
      <c r="AE281" s="16">
        <f>1/G281</f>
        <v>4.5454545454545456E-2</v>
      </c>
      <c r="AF281" s="16">
        <f>P281/(K281+P281)</f>
        <v>0.21052631578947367</v>
      </c>
      <c r="AG281" s="13">
        <v>0</v>
      </c>
      <c r="AH281" s="13">
        <v>0</v>
      </c>
      <c r="AI281" s="13">
        <v>0</v>
      </c>
      <c r="AJ281" s="13">
        <v>3</v>
      </c>
      <c r="AK281" s="13">
        <v>0</v>
      </c>
      <c r="AL281" s="13">
        <f t="shared" si="35"/>
        <v>3</v>
      </c>
      <c r="AM281" s="13">
        <v>1</v>
      </c>
      <c r="AN281" s="13">
        <v>0</v>
      </c>
      <c r="AO281" s="13">
        <v>0</v>
      </c>
      <c r="AP281" s="13">
        <v>0</v>
      </c>
      <c r="AQ281" s="13">
        <f t="shared" si="36"/>
        <v>1</v>
      </c>
      <c r="AR281" s="13" t="s">
        <v>59</v>
      </c>
      <c r="AS281" s="13" t="s">
        <v>68</v>
      </c>
      <c r="AT281" s="13" t="s">
        <v>61</v>
      </c>
      <c r="AU281" s="13">
        <v>7</v>
      </c>
      <c r="AV281" s="13">
        <v>0.79</v>
      </c>
      <c r="AW281" s="13">
        <v>0.46</v>
      </c>
      <c r="AX281" s="13">
        <v>0.87</v>
      </c>
      <c r="AY281" s="16">
        <v>0.95</v>
      </c>
      <c r="AZ281" s="16">
        <v>1</v>
      </c>
      <c r="BA281" s="16">
        <v>0.84240000000000004</v>
      </c>
      <c r="BB281" s="13" t="s">
        <v>123</v>
      </c>
      <c r="BC281" s="13" t="s">
        <v>63</v>
      </c>
    </row>
    <row r="282" spans="1:55" x14ac:dyDescent="0.25">
      <c r="A282" s="13" t="s">
        <v>54</v>
      </c>
      <c r="B282" s="13" t="s">
        <v>157</v>
      </c>
      <c r="C282" s="14" t="s">
        <v>91</v>
      </c>
      <c r="D282" s="15">
        <v>6</v>
      </c>
      <c r="E282" s="15" t="s">
        <v>654</v>
      </c>
      <c r="F282" s="13" t="s">
        <v>655</v>
      </c>
      <c r="G282" s="13">
        <v>14</v>
      </c>
      <c r="H282" s="13">
        <v>10</v>
      </c>
      <c r="I282" s="13">
        <v>0</v>
      </c>
      <c r="J282" s="13">
        <v>0</v>
      </c>
      <c r="K282" s="13">
        <f t="shared" si="31"/>
        <v>10</v>
      </c>
      <c r="L282" s="16">
        <f>K282/G282</f>
        <v>0.7142857142857143</v>
      </c>
      <c r="M282" s="14">
        <v>0.75</v>
      </c>
      <c r="N282" s="13">
        <v>4</v>
      </c>
      <c r="O282" s="13">
        <v>0</v>
      </c>
      <c r="P282" s="13">
        <f t="shared" si="32"/>
        <v>4</v>
      </c>
      <c r="Q282" s="16">
        <v>0.96970000000000001</v>
      </c>
      <c r="R282" s="17">
        <f t="shared" si="33"/>
        <v>3.8788</v>
      </c>
      <c r="S282" s="13">
        <v>0</v>
      </c>
      <c r="T282" s="13">
        <v>0</v>
      </c>
      <c r="U282" s="13">
        <v>0</v>
      </c>
      <c r="V282" s="17">
        <f t="shared" si="34"/>
        <v>0</v>
      </c>
      <c r="W282" s="13">
        <v>0</v>
      </c>
      <c r="X282" s="13">
        <v>0</v>
      </c>
      <c r="Y282" s="13">
        <v>0</v>
      </c>
      <c r="Z282" s="17">
        <v>0.24510499999999999</v>
      </c>
      <c r="AA282" s="16">
        <f>(K282+R282+V282-W282-X282-Y282-Z282)/G282</f>
        <v>0.97383535714285707</v>
      </c>
      <c r="AB282" s="13">
        <f t="shared" si="37"/>
        <v>0</v>
      </c>
      <c r="AC282" s="13">
        <f>IF(((G282-K282-R282-V282+W282+X282+Y282+Z282)/Q282)&gt;0,ROUNDUP(((G282-K282-R282-V282+W282+X282+Y282+Z282)/Q282),0),0)</f>
        <v>1</v>
      </c>
      <c r="AD282" s="13">
        <f>IF(((1+G282-K282-R282-V282+W282+X282+Y282+Z282)/Q282)&gt;0,ROUNDUP(((1+G282-K282-R282-V282+W282+X282+Y282+Z282)/Q282),0),0)</f>
        <v>2</v>
      </c>
      <c r="AE282" s="16">
        <f>1/G282</f>
        <v>7.1428571428571425E-2</v>
      </c>
      <c r="AF282" s="16">
        <f>P282/(K282+P282)</f>
        <v>0.2857142857142857</v>
      </c>
      <c r="AG282" s="13">
        <v>0</v>
      </c>
      <c r="AH282" s="13">
        <v>4</v>
      </c>
      <c r="AI282" s="13">
        <v>0</v>
      </c>
      <c r="AJ282" s="13">
        <v>0</v>
      </c>
      <c r="AK282" s="13">
        <v>0</v>
      </c>
      <c r="AL282" s="13">
        <f t="shared" si="35"/>
        <v>4</v>
      </c>
      <c r="AM282" s="13">
        <v>0</v>
      </c>
      <c r="AN282" s="13">
        <v>0</v>
      </c>
      <c r="AO282" s="13">
        <v>0</v>
      </c>
      <c r="AP282" s="13">
        <v>0</v>
      </c>
      <c r="AQ282" s="13">
        <f t="shared" si="36"/>
        <v>0</v>
      </c>
      <c r="AR282" s="13" t="s">
        <v>59</v>
      </c>
      <c r="AS282" s="13" t="s">
        <v>89</v>
      </c>
      <c r="AT282" s="13" t="s">
        <v>61</v>
      </c>
      <c r="AU282" s="13">
        <v>7</v>
      </c>
      <c r="AV282" s="13">
        <v>0.74</v>
      </c>
      <c r="AW282" s="13">
        <v>0.78</v>
      </c>
      <c r="AX282" s="13">
        <v>0.82</v>
      </c>
      <c r="AY282" s="16">
        <v>0.95830000000000004</v>
      </c>
      <c r="AZ282" s="16">
        <v>1</v>
      </c>
      <c r="BA282" s="16">
        <v>0.85440000000000005</v>
      </c>
      <c r="BB282" s="13" t="s">
        <v>102</v>
      </c>
      <c r="BC282" s="13" t="s">
        <v>63</v>
      </c>
    </row>
    <row r="283" spans="1:55" x14ac:dyDescent="0.25">
      <c r="A283" s="13" t="s">
        <v>80</v>
      </c>
      <c r="B283" s="13" t="s">
        <v>107</v>
      </c>
      <c r="C283" s="14" t="s">
        <v>75</v>
      </c>
      <c r="D283" s="15">
        <v>6</v>
      </c>
      <c r="E283" s="15" t="s">
        <v>656</v>
      </c>
      <c r="F283" s="13" t="s">
        <v>657</v>
      </c>
      <c r="G283" s="13">
        <v>25</v>
      </c>
      <c r="H283" s="13">
        <v>18</v>
      </c>
      <c r="I283" s="13">
        <v>0</v>
      </c>
      <c r="J283" s="13">
        <v>1</v>
      </c>
      <c r="K283" s="13">
        <f t="shared" si="31"/>
        <v>17</v>
      </c>
      <c r="L283" s="16">
        <f>K283/G283</f>
        <v>0.68</v>
      </c>
      <c r="M283" s="14">
        <v>1.85</v>
      </c>
      <c r="N283" s="13">
        <v>9</v>
      </c>
      <c r="O283" s="13">
        <v>0</v>
      </c>
      <c r="P283" s="13">
        <f t="shared" si="32"/>
        <v>9</v>
      </c>
      <c r="Q283" s="16">
        <v>0.75</v>
      </c>
      <c r="R283" s="17">
        <f t="shared" si="33"/>
        <v>6.75</v>
      </c>
      <c r="S283" s="13">
        <v>0</v>
      </c>
      <c r="T283" s="13">
        <v>0</v>
      </c>
      <c r="U283" s="13">
        <v>1</v>
      </c>
      <c r="V283" s="17">
        <f t="shared" si="34"/>
        <v>1</v>
      </c>
      <c r="W283" s="13">
        <v>0</v>
      </c>
      <c r="X283" s="13">
        <v>0</v>
      </c>
      <c r="Y283" s="13">
        <v>0</v>
      </c>
      <c r="Z283" s="17">
        <v>2.1555502</v>
      </c>
      <c r="AA283" s="16">
        <f>(K283+R283+V283-W283-X283-Y283-Z283)/G283</f>
        <v>0.90377799199999997</v>
      </c>
      <c r="AB283" s="13">
        <f t="shared" si="37"/>
        <v>0</v>
      </c>
      <c r="AC283" s="13">
        <f>IF(((G283-K283-R283-V283+W283+X283+Y283+Z283)/Q283)&gt;0,ROUNDUP(((G283-K283-R283-V283+W283+X283+Y283+Z283)/Q283),0),0)</f>
        <v>4</v>
      </c>
      <c r="AD283" s="13">
        <f>IF(((1+G283-K283-R283-V283+W283+X283+Y283+Z283)/Q283)&gt;0,ROUNDUP(((1+G283-K283-R283-V283+W283+X283+Y283+Z283)/Q283),0),0)</f>
        <v>5</v>
      </c>
      <c r="AE283" s="16">
        <f>1/G283</f>
        <v>0.04</v>
      </c>
      <c r="AF283" s="16">
        <f>P283/(K283+P283)</f>
        <v>0.34615384615384615</v>
      </c>
      <c r="AG283" s="13">
        <v>0</v>
      </c>
      <c r="AH283" s="13">
        <v>4</v>
      </c>
      <c r="AI283" s="13">
        <v>0</v>
      </c>
      <c r="AJ283" s="13">
        <v>3</v>
      </c>
      <c r="AK283" s="13">
        <v>0</v>
      </c>
      <c r="AL283" s="13">
        <f t="shared" si="35"/>
        <v>7</v>
      </c>
      <c r="AM283" s="13">
        <v>2</v>
      </c>
      <c r="AN283" s="13">
        <v>0</v>
      </c>
      <c r="AO283" s="13">
        <v>0</v>
      </c>
      <c r="AP283" s="13">
        <v>0</v>
      </c>
      <c r="AQ283" s="13">
        <f t="shared" si="36"/>
        <v>2</v>
      </c>
      <c r="AR283" s="13" t="s">
        <v>59</v>
      </c>
      <c r="AS283" s="13" t="s">
        <v>110</v>
      </c>
      <c r="AT283" s="13" t="s">
        <v>61</v>
      </c>
      <c r="AU283" s="13">
        <v>3</v>
      </c>
      <c r="AV283" s="13">
        <v>1.89</v>
      </c>
      <c r="AW283" s="13">
        <v>0.93</v>
      </c>
      <c r="AX283" s="13">
        <v>1.77</v>
      </c>
      <c r="AY283" s="16">
        <v>0.73909999999999998</v>
      </c>
      <c r="AZ283" s="16">
        <v>0.85029999999999994</v>
      </c>
      <c r="BA283" s="16">
        <v>0.76239999999999997</v>
      </c>
      <c r="BB283" s="13" t="s">
        <v>85</v>
      </c>
      <c r="BC283" s="13" t="s">
        <v>63</v>
      </c>
    </row>
    <row r="284" spans="1:55" x14ac:dyDescent="0.25">
      <c r="A284" s="13" t="s">
        <v>64</v>
      </c>
      <c r="B284" s="13" t="s">
        <v>302</v>
      </c>
      <c r="C284" s="14" t="s">
        <v>75</v>
      </c>
      <c r="D284" s="15">
        <v>10</v>
      </c>
      <c r="E284" s="15" t="s">
        <v>658</v>
      </c>
      <c r="F284" s="13" t="s">
        <v>659</v>
      </c>
      <c r="G284" s="13">
        <v>67</v>
      </c>
      <c r="H284" s="13">
        <v>42</v>
      </c>
      <c r="I284" s="13">
        <v>1</v>
      </c>
      <c r="J284" s="13">
        <v>1</v>
      </c>
      <c r="K284" s="13">
        <f t="shared" si="31"/>
        <v>40</v>
      </c>
      <c r="L284" s="16">
        <f>K284/G284</f>
        <v>0.59701492537313428</v>
      </c>
      <c r="M284" s="14">
        <v>2.04</v>
      </c>
      <c r="N284" s="13">
        <v>14</v>
      </c>
      <c r="O284" s="13">
        <v>0</v>
      </c>
      <c r="P284" s="13">
        <f t="shared" si="32"/>
        <v>14</v>
      </c>
      <c r="Q284" s="16">
        <v>0.66180000000000005</v>
      </c>
      <c r="R284" s="17">
        <f t="shared" si="33"/>
        <v>9.2652000000000001</v>
      </c>
      <c r="S284" s="13">
        <v>2</v>
      </c>
      <c r="T284" s="13">
        <v>0</v>
      </c>
      <c r="U284" s="13">
        <v>1</v>
      </c>
      <c r="V284" s="17">
        <f t="shared" si="34"/>
        <v>2.3235999999999999</v>
      </c>
      <c r="W284" s="13">
        <v>0</v>
      </c>
      <c r="X284" s="13">
        <v>0</v>
      </c>
      <c r="Y284" s="13">
        <v>0</v>
      </c>
      <c r="Z284" s="17">
        <v>6.2881957999999996</v>
      </c>
      <c r="AA284" s="16">
        <f>(K284+R284+V284-W284-X284-Y284-Z284)/G284</f>
        <v>0.67612842089552239</v>
      </c>
      <c r="AB284" s="13">
        <f t="shared" si="37"/>
        <v>14</v>
      </c>
      <c r="AC284" s="13">
        <f>IF(((G284-K284-R284-V284+W284+X284+Y284+Z284)/Q284)&gt;0,ROUNDUP(((G284-K284-R284-V284+W284+X284+Y284+Z284)/Q284),0),0)</f>
        <v>33</v>
      </c>
      <c r="AD284" s="13">
        <f>IF(((1+G284-K284-R284-V284+W284+X284+Y284+Z284)/Q284)&gt;0,ROUNDUP(((1+G284-K284-R284-V284+W284+X284+Y284+Z284)/Q284),0),0)</f>
        <v>35</v>
      </c>
      <c r="AE284" s="16">
        <f>1/G284</f>
        <v>1.4925373134328358E-2</v>
      </c>
      <c r="AF284" s="16">
        <f>P284/(K284+P284)</f>
        <v>0.25925925925925924</v>
      </c>
      <c r="AG284" s="13">
        <v>0</v>
      </c>
      <c r="AH284" s="13">
        <v>0</v>
      </c>
      <c r="AI284" s="13">
        <v>1</v>
      </c>
      <c r="AJ284" s="13">
        <v>0</v>
      </c>
      <c r="AK284" s="13">
        <v>1</v>
      </c>
      <c r="AL284" s="13">
        <f t="shared" si="35"/>
        <v>2</v>
      </c>
      <c r="AM284" s="13">
        <v>2</v>
      </c>
      <c r="AN284" s="13">
        <v>5</v>
      </c>
      <c r="AO284" s="13">
        <v>3</v>
      </c>
      <c r="AP284" s="13">
        <v>2</v>
      </c>
      <c r="AQ284" s="13">
        <f t="shared" si="36"/>
        <v>12</v>
      </c>
      <c r="AR284" s="13" t="s">
        <v>59</v>
      </c>
      <c r="AS284" s="13" t="s">
        <v>68</v>
      </c>
      <c r="AT284" s="13" t="s">
        <v>139</v>
      </c>
      <c r="AU284" s="13">
        <v>3</v>
      </c>
      <c r="AV284" s="13">
        <v>2.5</v>
      </c>
      <c r="AW284" s="13">
        <v>1.89</v>
      </c>
      <c r="AX284" s="13">
        <v>1.99</v>
      </c>
      <c r="AY284" s="16">
        <v>0.71660000000000001</v>
      </c>
      <c r="AZ284" s="16">
        <v>0.66669999999999996</v>
      </c>
      <c r="BA284" s="16">
        <v>0.74929999999999997</v>
      </c>
      <c r="BB284" s="13" t="s">
        <v>90</v>
      </c>
      <c r="BC284" s="13" t="s">
        <v>63</v>
      </c>
    </row>
    <row r="285" spans="1:55" x14ac:dyDescent="0.25">
      <c r="A285" s="13" t="s">
        <v>64</v>
      </c>
      <c r="B285" s="13" t="s">
        <v>65</v>
      </c>
      <c r="C285" s="14" t="s">
        <v>75</v>
      </c>
      <c r="D285" s="15">
        <v>6</v>
      </c>
      <c r="E285" s="15" t="s">
        <v>660</v>
      </c>
      <c r="F285" s="13" t="s">
        <v>661</v>
      </c>
      <c r="G285" s="13">
        <v>24</v>
      </c>
      <c r="H285" s="13">
        <v>14</v>
      </c>
      <c r="I285" s="13">
        <v>0</v>
      </c>
      <c r="J285" s="13">
        <v>0</v>
      </c>
      <c r="K285" s="13">
        <f t="shared" si="31"/>
        <v>14</v>
      </c>
      <c r="L285" s="16">
        <f>K285/G285</f>
        <v>0.58333333333333337</v>
      </c>
      <c r="M285" s="14">
        <v>1.76</v>
      </c>
      <c r="N285" s="13">
        <v>7</v>
      </c>
      <c r="O285" s="13">
        <v>0</v>
      </c>
      <c r="P285" s="13">
        <f t="shared" si="32"/>
        <v>7</v>
      </c>
      <c r="Q285" s="16">
        <v>0.4894</v>
      </c>
      <c r="R285" s="17">
        <f t="shared" si="33"/>
        <v>3.4258000000000002</v>
      </c>
      <c r="S285" s="13">
        <v>0</v>
      </c>
      <c r="T285" s="13">
        <v>0</v>
      </c>
      <c r="U285" s="13">
        <v>0</v>
      </c>
      <c r="V285" s="17">
        <f t="shared" si="34"/>
        <v>0</v>
      </c>
      <c r="W285" s="13">
        <v>0</v>
      </c>
      <c r="X285" s="13">
        <v>0</v>
      </c>
      <c r="Y285" s="13">
        <v>0</v>
      </c>
      <c r="Z285" s="17">
        <v>1.4068266</v>
      </c>
      <c r="AA285" s="16">
        <f>(K285+R285+V285-W285-X285-Y285-Z285)/G285</f>
        <v>0.66745722500000004</v>
      </c>
      <c r="AB285" s="13">
        <f t="shared" si="37"/>
        <v>7</v>
      </c>
      <c r="AC285" s="13">
        <f>IF(((G285-K285-R285-V285+W285+X285+Y285+Z285)/Q285)&gt;0,ROUNDUP(((G285-K285-R285-V285+W285+X285+Y285+Z285)/Q285),0),0)</f>
        <v>17</v>
      </c>
      <c r="AD285" s="13">
        <f>IF(((1+G285-K285-R285-V285+W285+X285+Y285+Z285)/Q285)&gt;0,ROUNDUP(((1+G285-K285-R285-V285+W285+X285+Y285+Z285)/Q285),0),0)</f>
        <v>19</v>
      </c>
      <c r="AE285" s="16">
        <f>1/G285</f>
        <v>4.1666666666666664E-2</v>
      </c>
      <c r="AF285" s="16">
        <f>P285/(K285+P285)</f>
        <v>0.33333333333333331</v>
      </c>
      <c r="AG285" s="13">
        <v>0</v>
      </c>
      <c r="AH285" s="13">
        <v>2</v>
      </c>
      <c r="AI285" s="13">
        <v>0</v>
      </c>
      <c r="AJ285" s="13">
        <v>3</v>
      </c>
      <c r="AK285" s="13">
        <v>0</v>
      </c>
      <c r="AL285" s="13">
        <f t="shared" si="35"/>
        <v>5</v>
      </c>
      <c r="AM285" s="13">
        <v>2</v>
      </c>
      <c r="AN285" s="13">
        <v>0</v>
      </c>
      <c r="AO285" s="13">
        <v>0</v>
      </c>
      <c r="AP285" s="13">
        <v>0</v>
      </c>
      <c r="AQ285" s="13">
        <f t="shared" si="36"/>
        <v>2</v>
      </c>
      <c r="AR285" s="13" t="s">
        <v>59</v>
      </c>
      <c r="AS285" s="13" t="s">
        <v>68</v>
      </c>
      <c r="AT285" s="13" t="s">
        <v>61</v>
      </c>
      <c r="AU285" s="13">
        <v>3</v>
      </c>
      <c r="AV285" s="13">
        <v>1.9</v>
      </c>
      <c r="AW285" s="13">
        <v>0.93</v>
      </c>
      <c r="AX285" s="13">
        <v>1.77</v>
      </c>
      <c r="AY285" s="16">
        <v>0.45</v>
      </c>
      <c r="AZ285" s="16">
        <v>0.85029999999999994</v>
      </c>
      <c r="BA285" s="16">
        <v>0.76239999999999997</v>
      </c>
      <c r="BB285" s="13" t="s">
        <v>85</v>
      </c>
      <c r="BC285" s="13" t="s">
        <v>63</v>
      </c>
    </row>
    <row r="286" spans="1:55" x14ac:dyDescent="0.25">
      <c r="A286" s="13" t="s">
        <v>80</v>
      </c>
      <c r="B286" s="13" t="s">
        <v>231</v>
      </c>
      <c r="C286" s="14" t="s">
        <v>75</v>
      </c>
      <c r="D286" s="15">
        <v>8</v>
      </c>
      <c r="E286" s="15" t="s">
        <v>662</v>
      </c>
      <c r="F286" s="13" t="s">
        <v>663</v>
      </c>
      <c r="G286" s="13">
        <v>34</v>
      </c>
      <c r="H286" s="13">
        <v>23</v>
      </c>
      <c r="I286" s="13">
        <v>0</v>
      </c>
      <c r="J286" s="13">
        <v>0</v>
      </c>
      <c r="K286" s="13">
        <f t="shared" si="31"/>
        <v>23</v>
      </c>
      <c r="L286" s="16">
        <f>K286/G286</f>
        <v>0.67647058823529416</v>
      </c>
      <c r="M286" s="14">
        <v>1.82</v>
      </c>
      <c r="N286" s="13">
        <v>8</v>
      </c>
      <c r="O286" s="13">
        <v>0</v>
      </c>
      <c r="P286" s="13">
        <f t="shared" si="32"/>
        <v>8</v>
      </c>
      <c r="Q286" s="16">
        <v>0.68420000000000003</v>
      </c>
      <c r="R286" s="17">
        <f t="shared" si="33"/>
        <v>5.4736000000000002</v>
      </c>
      <c r="S286" s="13">
        <v>1</v>
      </c>
      <c r="T286" s="13">
        <v>0</v>
      </c>
      <c r="U286" s="13">
        <v>0</v>
      </c>
      <c r="V286" s="17">
        <f t="shared" si="34"/>
        <v>0.68420000000000003</v>
      </c>
      <c r="W286" s="13">
        <v>0</v>
      </c>
      <c r="X286" s="13">
        <v>0</v>
      </c>
      <c r="Y286" s="13">
        <v>0</v>
      </c>
      <c r="Z286" s="17">
        <v>1.7952181</v>
      </c>
      <c r="AA286" s="16">
        <f>(K286+R286+V286-W286-X286-Y286-Z286)/G286</f>
        <v>0.80478182058823533</v>
      </c>
      <c r="AB286" s="13">
        <f t="shared" si="37"/>
        <v>1</v>
      </c>
      <c r="AC286" s="13">
        <f>IF(((G286-K286-R286-V286+W286+X286+Y286+Z286)/Q286)&gt;0,ROUNDUP(((G286-K286-R286-V286+W286+X286+Y286+Z286)/Q286),0),0)</f>
        <v>10</v>
      </c>
      <c r="AD286" s="13">
        <f>IF(((1+G286-K286-R286-V286+W286+X286+Y286+Z286)/Q286)&gt;0,ROUNDUP(((1+G286-K286-R286-V286+W286+X286+Y286+Z286)/Q286),0),0)</f>
        <v>12</v>
      </c>
      <c r="AE286" s="16">
        <f>1/G286</f>
        <v>2.9411764705882353E-2</v>
      </c>
      <c r="AF286" s="16">
        <f>P286/(K286+P286)</f>
        <v>0.25806451612903225</v>
      </c>
      <c r="AG286" s="13">
        <v>0</v>
      </c>
      <c r="AH286" s="13">
        <v>3</v>
      </c>
      <c r="AI286" s="13">
        <v>0</v>
      </c>
      <c r="AJ286" s="13">
        <v>0</v>
      </c>
      <c r="AK286" s="13">
        <v>1</v>
      </c>
      <c r="AL286" s="13">
        <f t="shared" si="35"/>
        <v>4</v>
      </c>
      <c r="AM286" s="13">
        <v>1</v>
      </c>
      <c r="AN286" s="13">
        <v>0</v>
      </c>
      <c r="AO286" s="13">
        <v>3</v>
      </c>
      <c r="AP286" s="13">
        <v>0</v>
      </c>
      <c r="AQ286" s="13">
        <f t="shared" si="36"/>
        <v>4</v>
      </c>
      <c r="AR286" s="13" t="s">
        <v>59</v>
      </c>
      <c r="AS286" s="13" t="s">
        <v>110</v>
      </c>
      <c r="AT286" s="13" t="s">
        <v>61</v>
      </c>
      <c r="AU286" s="13">
        <v>3</v>
      </c>
      <c r="AV286" s="13">
        <v>2.39</v>
      </c>
      <c r="AW286" s="13">
        <v>1.33</v>
      </c>
      <c r="AX286" s="13">
        <v>1.99</v>
      </c>
      <c r="AY286" s="16">
        <v>0.57140000000000002</v>
      </c>
      <c r="AZ286" s="16">
        <v>0.82350000000000001</v>
      </c>
      <c r="BA286" s="16">
        <v>0.74929999999999997</v>
      </c>
      <c r="BB286" s="13" t="s">
        <v>90</v>
      </c>
      <c r="BC286" s="13" t="s">
        <v>63</v>
      </c>
    </row>
    <row r="287" spans="1:55" x14ac:dyDescent="0.25">
      <c r="A287" s="13" t="s">
        <v>80</v>
      </c>
      <c r="B287" s="13" t="s">
        <v>86</v>
      </c>
      <c r="C287" s="14" t="s">
        <v>91</v>
      </c>
      <c r="D287" s="15">
        <v>6</v>
      </c>
      <c r="E287" s="15" t="s">
        <v>664</v>
      </c>
      <c r="F287" s="13" t="s">
        <v>665</v>
      </c>
      <c r="G287" s="13">
        <v>22</v>
      </c>
      <c r="H287" s="13">
        <v>16</v>
      </c>
      <c r="I287" s="13">
        <v>0</v>
      </c>
      <c r="J287" s="13">
        <v>1</v>
      </c>
      <c r="K287" s="13">
        <f t="shared" si="31"/>
        <v>15</v>
      </c>
      <c r="L287" s="16">
        <f>K287/G287</f>
        <v>0.68181818181818177</v>
      </c>
      <c r="M287" s="14">
        <v>1.36</v>
      </c>
      <c r="N287" s="13">
        <v>4</v>
      </c>
      <c r="O287" s="13">
        <v>0</v>
      </c>
      <c r="P287" s="13">
        <f t="shared" si="32"/>
        <v>4</v>
      </c>
      <c r="Q287" s="16">
        <v>0.74360000000000004</v>
      </c>
      <c r="R287" s="17">
        <f t="shared" si="33"/>
        <v>2.9744000000000002</v>
      </c>
      <c r="S287" s="13">
        <v>0</v>
      </c>
      <c r="T287" s="13">
        <v>0</v>
      </c>
      <c r="U287" s="13">
        <v>0</v>
      </c>
      <c r="V287" s="17">
        <f t="shared" si="34"/>
        <v>0</v>
      </c>
      <c r="W287" s="13">
        <v>0</v>
      </c>
      <c r="X287" s="13">
        <v>0</v>
      </c>
      <c r="Y287" s="13">
        <v>0</v>
      </c>
      <c r="Z287" s="17">
        <v>0.62330660000000004</v>
      </c>
      <c r="AA287" s="16">
        <f>(K287+R287+V287-W287-X287-Y287-Z287)/G287</f>
        <v>0.78868606363636362</v>
      </c>
      <c r="AB287" s="13">
        <f t="shared" si="37"/>
        <v>1</v>
      </c>
      <c r="AC287" s="13">
        <f>IF(((G287-K287-R287-V287+W287+X287+Y287+Z287)/Q287)&gt;0,ROUNDUP(((G287-K287-R287-V287+W287+X287+Y287+Z287)/Q287),0),0)</f>
        <v>7</v>
      </c>
      <c r="AD287" s="13">
        <f>IF(((1+G287-K287-R287-V287+W287+X287+Y287+Z287)/Q287)&gt;0,ROUNDUP(((1+G287-K287-R287-V287+W287+X287+Y287+Z287)/Q287),0),0)</f>
        <v>8</v>
      </c>
      <c r="AE287" s="16">
        <f>1/G287</f>
        <v>4.5454545454545456E-2</v>
      </c>
      <c r="AF287" s="16">
        <f>P287/(K287+P287)</f>
        <v>0.21052631578947367</v>
      </c>
      <c r="AG287" s="13">
        <v>0</v>
      </c>
      <c r="AH287" s="13">
        <v>2</v>
      </c>
      <c r="AI287" s="13">
        <v>0</v>
      </c>
      <c r="AJ287" s="13">
        <v>0</v>
      </c>
      <c r="AK287" s="13">
        <v>1</v>
      </c>
      <c r="AL287" s="13">
        <f t="shared" si="35"/>
        <v>3</v>
      </c>
      <c r="AM287" s="13">
        <v>1</v>
      </c>
      <c r="AN287" s="13">
        <v>0</v>
      </c>
      <c r="AO287" s="13">
        <v>0</v>
      </c>
      <c r="AP287" s="13">
        <v>0</v>
      </c>
      <c r="AQ287" s="13">
        <f t="shared" si="36"/>
        <v>1</v>
      </c>
      <c r="AR287" s="13" t="s">
        <v>59</v>
      </c>
      <c r="AS287" s="13" t="s">
        <v>89</v>
      </c>
      <c r="AT287" s="13" t="s">
        <v>61</v>
      </c>
      <c r="AU287" s="13">
        <v>7</v>
      </c>
      <c r="AV287" s="13">
        <v>1.67</v>
      </c>
      <c r="AW287" s="13">
        <v>0.78</v>
      </c>
      <c r="AX287" s="13">
        <v>0.82</v>
      </c>
      <c r="AY287" s="16">
        <v>0.70369999999999999</v>
      </c>
      <c r="AZ287" s="16">
        <v>0.83330000000000004</v>
      </c>
      <c r="BA287" s="16">
        <v>0.85440000000000005</v>
      </c>
      <c r="BB287" s="13" t="s">
        <v>102</v>
      </c>
      <c r="BC287" s="13" t="s">
        <v>63</v>
      </c>
    </row>
    <row r="288" spans="1:55" x14ac:dyDescent="0.25">
      <c r="A288" s="13" t="s">
        <v>80</v>
      </c>
      <c r="B288" s="13" t="s">
        <v>115</v>
      </c>
      <c r="C288" s="14" t="s">
        <v>91</v>
      </c>
      <c r="D288" s="15">
        <v>5</v>
      </c>
      <c r="E288" s="15" t="s">
        <v>666</v>
      </c>
      <c r="F288" s="13" t="s">
        <v>667</v>
      </c>
      <c r="G288" s="13">
        <v>14</v>
      </c>
      <c r="H288" s="13">
        <v>8</v>
      </c>
      <c r="I288" s="13">
        <v>0</v>
      </c>
      <c r="J288" s="13">
        <v>0</v>
      </c>
      <c r="K288" s="13">
        <f t="shared" si="31"/>
        <v>8</v>
      </c>
      <c r="L288" s="16">
        <f>K288/G288</f>
        <v>0.5714285714285714</v>
      </c>
      <c r="M288" s="14">
        <v>0.77</v>
      </c>
      <c r="N288" s="13">
        <v>3</v>
      </c>
      <c r="O288" s="13">
        <v>0</v>
      </c>
      <c r="P288" s="13">
        <f t="shared" si="32"/>
        <v>3</v>
      </c>
      <c r="Q288" s="16">
        <v>0.89290000000000003</v>
      </c>
      <c r="R288" s="17">
        <f t="shared" si="33"/>
        <v>2.6787000000000001</v>
      </c>
      <c r="S288" s="13">
        <v>0</v>
      </c>
      <c r="T288" s="13">
        <v>0</v>
      </c>
      <c r="U288" s="13">
        <v>0</v>
      </c>
      <c r="V288" s="17">
        <f t="shared" si="34"/>
        <v>0</v>
      </c>
      <c r="W288" s="13">
        <v>1</v>
      </c>
      <c r="X288" s="13">
        <v>0</v>
      </c>
      <c r="Y288" s="13">
        <v>0</v>
      </c>
      <c r="Z288" s="17">
        <v>0.22682430000000001</v>
      </c>
      <c r="AA288" s="16">
        <f>(K288+R288+V288-W288-X288-Y288-Z288)/G288</f>
        <v>0.67513397857142843</v>
      </c>
      <c r="AB288" s="13">
        <f t="shared" si="37"/>
        <v>3</v>
      </c>
      <c r="AC288" s="13">
        <f>IF(((G288-K288-R288-V288+W288+X288+Y288+Z288)/Q288)&gt;0,ROUNDUP(((G288-K288-R288-V288+W288+X288+Y288+Z288)/Q288),0),0)</f>
        <v>6</v>
      </c>
      <c r="AD288" s="13">
        <f>IF(((1+G288-K288-R288-V288+W288+X288+Y288+Z288)/Q288)&gt;0,ROUNDUP(((1+G288-K288-R288-V288+W288+X288+Y288+Z288)/Q288),0),0)</f>
        <v>7</v>
      </c>
      <c r="AE288" s="16">
        <f>1/G288</f>
        <v>7.1428571428571425E-2</v>
      </c>
      <c r="AF288" s="16">
        <f>P288/(K288+P288)</f>
        <v>0.27272727272727271</v>
      </c>
      <c r="AG288" s="13">
        <v>0</v>
      </c>
      <c r="AH288" s="13">
        <v>2</v>
      </c>
      <c r="AI288" s="13">
        <v>0</v>
      </c>
      <c r="AJ288" s="13">
        <v>0</v>
      </c>
      <c r="AK288" s="13">
        <v>1</v>
      </c>
      <c r="AL288" s="13">
        <f t="shared" si="35"/>
        <v>3</v>
      </c>
      <c r="AM288" s="13">
        <v>0</v>
      </c>
      <c r="AN288" s="13">
        <v>0</v>
      </c>
      <c r="AO288" s="13">
        <v>0</v>
      </c>
      <c r="AP288" s="13">
        <v>0</v>
      </c>
      <c r="AQ288" s="13">
        <f t="shared" si="36"/>
        <v>0</v>
      </c>
      <c r="AR288" s="13" t="s">
        <v>59</v>
      </c>
      <c r="AS288" s="13" t="s">
        <v>110</v>
      </c>
      <c r="AT288" s="13" t="s">
        <v>61</v>
      </c>
      <c r="AU288" s="13">
        <v>7</v>
      </c>
      <c r="AV288" s="13">
        <v>0.85</v>
      </c>
      <c r="AW288" s="13">
        <v>0.38</v>
      </c>
      <c r="AX288" s="13">
        <v>0.77</v>
      </c>
      <c r="AY288" s="16">
        <v>0.86960000000000004</v>
      </c>
      <c r="AZ288" s="16">
        <v>0.89149999999999996</v>
      </c>
      <c r="BA288" s="16">
        <v>0.87470000000000003</v>
      </c>
      <c r="BB288" s="13" t="s">
        <v>94</v>
      </c>
      <c r="BC288" s="13" t="s">
        <v>63</v>
      </c>
    </row>
    <row r="289" spans="1:55" x14ac:dyDescent="0.25">
      <c r="A289" s="13" t="s">
        <v>54</v>
      </c>
      <c r="B289" s="13" t="s">
        <v>166</v>
      </c>
      <c r="C289" s="14" t="s">
        <v>75</v>
      </c>
      <c r="D289" s="15">
        <v>5</v>
      </c>
      <c r="E289" s="15" t="s">
        <v>668</v>
      </c>
      <c r="F289" s="13" t="s">
        <v>669</v>
      </c>
      <c r="G289" s="13">
        <v>14</v>
      </c>
      <c r="H289" s="13">
        <v>8</v>
      </c>
      <c r="I289" s="13">
        <v>0</v>
      </c>
      <c r="J289" s="13">
        <v>1</v>
      </c>
      <c r="K289" s="13">
        <f t="shared" si="31"/>
        <v>7</v>
      </c>
      <c r="L289" s="16">
        <f>K289/G289</f>
        <v>0.5</v>
      </c>
      <c r="M289" s="14">
        <v>1.54</v>
      </c>
      <c r="N289" s="13">
        <v>2</v>
      </c>
      <c r="O289" s="13">
        <v>0</v>
      </c>
      <c r="P289" s="13">
        <f t="shared" si="32"/>
        <v>2</v>
      </c>
      <c r="Q289" s="16">
        <v>0.88239999999999996</v>
      </c>
      <c r="R289" s="17">
        <f t="shared" si="33"/>
        <v>1.7647999999999999</v>
      </c>
      <c r="S289" s="13">
        <v>0</v>
      </c>
      <c r="T289" s="13">
        <v>0</v>
      </c>
      <c r="U289" s="13">
        <v>0</v>
      </c>
      <c r="V289" s="17">
        <f t="shared" si="34"/>
        <v>0</v>
      </c>
      <c r="W289" s="13">
        <v>0</v>
      </c>
      <c r="X289" s="13">
        <v>0</v>
      </c>
      <c r="Y289" s="13">
        <v>0</v>
      </c>
      <c r="Z289" s="17">
        <v>0.52242169999999999</v>
      </c>
      <c r="AA289" s="16">
        <f>(K289+R289+V289-W289-X289-Y289-Z289)/G289</f>
        <v>0.588741307142857</v>
      </c>
      <c r="AB289" s="13">
        <f t="shared" si="37"/>
        <v>4</v>
      </c>
      <c r="AC289" s="13">
        <f>IF(((G289-K289-R289-V289+W289+X289+Y289+Z289)/Q289)&gt;0,ROUNDUP(((G289-K289-R289-V289+W289+X289+Y289+Z289)/Q289),0),0)</f>
        <v>7</v>
      </c>
      <c r="AD289" s="13">
        <f>IF(((1+G289-K289-R289-V289+W289+X289+Y289+Z289)/Q289)&gt;0,ROUNDUP(((1+G289-K289-R289-V289+W289+X289+Y289+Z289)/Q289),0),0)</f>
        <v>8</v>
      </c>
      <c r="AE289" s="16">
        <f>1/G289</f>
        <v>7.1428571428571425E-2</v>
      </c>
      <c r="AF289" s="16">
        <f>P289/(K289+P289)</f>
        <v>0.22222222222222221</v>
      </c>
      <c r="AG289" s="13">
        <v>0</v>
      </c>
      <c r="AH289" s="13">
        <v>0</v>
      </c>
      <c r="AI289" s="13">
        <v>0</v>
      </c>
      <c r="AJ289" s="13">
        <v>0</v>
      </c>
      <c r="AK289" s="13">
        <v>2</v>
      </c>
      <c r="AL289" s="13">
        <f t="shared" si="35"/>
        <v>2</v>
      </c>
      <c r="AM289" s="13">
        <v>0</v>
      </c>
      <c r="AN289" s="13">
        <v>0</v>
      </c>
      <c r="AO289" s="13">
        <v>0</v>
      </c>
      <c r="AP289" s="13">
        <v>0</v>
      </c>
      <c r="AQ289" s="13">
        <f t="shared" si="36"/>
        <v>0</v>
      </c>
      <c r="AR289" s="13" t="s">
        <v>59</v>
      </c>
      <c r="AS289" s="13" t="s">
        <v>60</v>
      </c>
      <c r="AT289" s="13" t="s">
        <v>61</v>
      </c>
      <c r="AU289" s="13">
        <v>4</v>
      </c>
      <c r="AV289" s="13">
        <v>1.6</v>
      </c>
      <c r="AW289" s="13">
        <v>0.56000000000000005</v>
      </c>
      <c r="AX289" s="13">
        <v>1.55</v>
      </c>
      <c r="AY289" s="16">
        <v>0.86670000000000003</v>
      </c>
      <c r="AZ289" s="16">
        <v>0.88460000000000005</v>
      </c>
      <c r="BA289" s="16">
        <v>0.82099999999999995</v>
      </c>
      <c r="BB289" s="13" t="s">
        <v>118</v>
      </c>
      <c r="BC289" s="13" t="s">
        <v>63</v>
      </c>
    </row>
    <row r="290" spans="1:55" x14ac:dyDescent="0.25">
      <c r="A290" s="13" t="s">
        <v>64</v>
      </c>
      <c r="B290" s="13" t="s">
        <v>65</v>
      </c>
      <c r="C290" s="14" t="s">
        <v>75</v>
      </c>
      <c r="D290" s="15">
        <v>8</v>
      </c>
      <c r="E290" s="15" t="s">
        <v>670</v>
      </c>
      <c r="F290" s="13" t="s">
        <v>671</v>
      </c>
      <c r="G290" s="13">
        <v>37</v>
      </c>
      <c r="H290" s="13">
        <v>24</v>
      </c>
      <c r="I290" s="13">
        <v>0</v>
      </c>
      <c r="J290" s="13">
        <v>1</v>
      </c>
      <c r="K290" s="13">
        <f t="shared" si="31"/>
        <v>23</v>
      </c>
      <c r="L290" s="16">
        <f>K290/G290</f>
        <v>0.6216216216216216</v>
      </c>
      <c r="M290" s="14">
        <v>2.14</v>
      </c>
      <c r="N290" s="13">
        <v>9</v>
      </c>
      <c r="O290" s="13">
        <v>0</v>
      </c>
      <c r="P290" s="13">
        <f t="shared" si="32"/>
        <v>9</v>
      </c>
      <c r="Q290" s="16">
        <v>0.69350000000000001</v>
      </c>
      <c r="R290" s="17">
        <f t="shared" si="33"/>
        <v>6.2415000000000003</v>
      </c>
      <c r="S290" s="13">
        <v>1</v>
      </c>
      <c r="T290" s="13">
        <v>0</v>
      </c>
      <c r="U290" s="13">
        <v>0</v>
      </c>
      <c r="V290" s="17">
        <f t="shared" si="34"/>
        <v>0.69350000000000001</v>
      </c>
      <c r="W290" s="13">
        <v>0</v>
      </c>
      <c r="X290" s="13">
        <v>0</v>
      </c>
      <c r="Y290" s="13">
        <v>0</v>
      </c>
      <c r="Z290" s="17">
        <v>2.6790668000000002</v>
      </c>
      <c r="AA290" s="16">
        <f>(K290+R290+V290-W290-X290-Y290-Z290)/G290</f>
        <v>0.73664684324324325</v>
      </c>
      <c r="AB290" s="13">
        <f t="shared" si="37"/>
        <v>4</v>
      </c>
      <c r="AC290" s="13">
        <f>IF(((G290-K290-R290-V290+W290+X290+Y290+Z290)/Q290)&gt;0,ROUNDUP(((G290-K290-R290-V290+W290+X290+Y290+Z290)/Q290),0),0)</f>
        <v>15</v>
      </c>
      <c r="AD290" s="13">
        <f>IF(((1+G290-K290-R290-V290+W290+X290+Y290+Z290)/Q290)&gt;0,ROUNDUP(((1+G290-K290-R290-V290+W290+X290+Y290+Z290)/Q290),0),0)</f>
        <v>16</v>
      </c>
      <c r="AE290" s="16">
        <f>1/G290</f>
        <v>2.7027027027027029E-2</v>
      </c>
      <c r="AF290" s="16">
        <f>P290/(K290+P290)</f>
        <v>0.28125</v>
      </c>
      <c r="AG290" s="13">
        <v>0</v>
      </c>
      <c r="AH290" s="13">
        <v>1</v>
      </c>
      <c r="AI290" s="13">
        <v>0</v>
      </c>
      <c r="AJ290" s="13">
        <v>1</v>
      </c>
      <c r="AK290" s="13">
        <v>1</v>
      </c>
      <c r="AL290" s="13">
        <f t="shared" si="35"/>
        <v>3</v>
      </c>
      <c r="AM290" s="13">
        <v>2</v>
      </c>
      <c r="AN290" s="13">
        <v>0</v>
      </c>
      <c r="AO290" s="13">
        <v>4</v>
      </c>
      <c r="AP290" s="13">
        <v>0</v>
      </c>
      <c r="AQ290" s="13">
        <f t="shared" si="36"/>
        <v>6</v>
      </c>
      <c r="AR290" s="13" t="s">
        <v>59</v>
      </c>
      <c r="AS290" s="13" t="s">
        <v>68</v>
      </c>
      <c r="AT290" s="13" t="s">
        <v>61</v>
      </c>
      <c r="AU290" s="13">
        <v>3</v>
      </c>
      <c r="AV290" s="13">
        <v>2.39</v>
      </c>
      <c r="AW290" s="13">
        <v>1.02</v>
      </c>
      <c r="AX290" s="13">
        <v>1.99</v>
      </c>
      <c r="AY290" s="16">
        <v>0.71430000000000005</v>
      </c>
      <c r="AZ290" s="16">
        <v>0.61539999999999995</v>
      </c>
      <c r="BA290" s="16">
        <v>0.74929999999999997</v>
      </c>
      <c r="BB290" s="13" t="s">
        <v>90</v>
      </c>
      <c r="BC290" s="13" t="s">
        <v>63</v>
      </c>
    </row>
    <row r="291" spans="1:55" x14ac:dyDescent="0.25">
      <c r="A291" s="13" t="s">
        <v>80</v>
      </c>
      <c r="B291" s="13" t="s">
        <v>86</v>
      </c>
      <c r="C291" s="14" t="s">
        <v>56</v>
      </c>
      <c r="D291" s="15">
        <v>8</v>
      </c>
      <c r="E291" s="15" t="s">
        <v>672</v>
      </c>
      <c r="F291" s="13" t="s">
        <v>673</v>
      </c>
      <c r="G291" s="13">
        <v>24</v>
      </c>
      <c r="H291" s="13">
        <v>13</v>
      </c>
      <c r="I291" s="13">
        <v>0</v>
      </c>
      <c r="J291" s="13">
        <v>1</v>
      </c>
      <c r="K291" s="13">
        <f t="shared" si="31"/>
        <v>12</v>
      </c>
      <c r="L291" s="16">
        <f>K291/G291</f>
        <v>0.5</v>
      </c>
      <c r="M291" s="14">
        <v>1.5</v>
      </c>
      <c r="N291" s="13">
        <v>3</v>
      </c>
      <c r="O291" s="13">
        <v>0</v>
      </c>
      <c r="P291" s="13">
        <f t="shared" si="32"/>
        <v>3</v>
      </c>
      <c r="Q291" s="16">
        <v>0.68969999999999998</v>
      </c>
      <c r="R291" s="17">
        <f t="shared" si="33"/>
        <v>2.0690999999999997</v>
      </c>
      <c r="S291" s="13">
        <v>1</v>
      </c>
      <c r="T291" s="13">
        <v>0</v>
      </c>
      <c r="U291" s="13">
        <v>0</v>
      </c>
      <c r="V291" s="17">
        <f t="shared" si="34"/>
        <v>0.68969999999999998</v>
      </c>
      <c r="W291" s="13">
        <v>0</v>
      </c>
      <c r="X291" s="13">
        <v>0</v>
      </c>
      <c r="Y291" s="13">
        <v>0</v>
      </c>
      <c r="Z291" s="17">
        <v>1.9226584</v>
      </c>
      <c r="AA291" s="16">
        <f>(K291+R291+V291-W291-X291-Y291-Z291)/G291</f>
        <v>0.53483923333333327</v>
      </c>
      <c r="AB291" s="13">
        <f t="shared" si="37"/>
        <v>10</v>
      </c>
      <c r="AC291" s="13">
        <f>IF(((G291-K291-R291-V291+W291+X291+Y291+Z291)/Q291)&gt;0,ROUNDUP(((G291-K291-R291-V291+W291+X291+Y291+Z291)/Q291),0),0)</f>
        <v>17</v>
      </c>
      <c r="AD291" s="13">
        <f>IF(((1+G291-K291-R291-V291+W291+X291+Y291+Z291)/Q291)&gt;0,ROUNDUP(((1+G291-K291-R291-V291+W291+X291+Y291+Z291)/Q291),0),0)</f>
        <v>18</v>
      </c>
      <c r="AE291" s="16">
        <f>1/G291</f>
        <v>4.1666666666666664E-2</v>
      </c>
      <c r="AF291" s="16">
        <f>P291/(K291+P291)</f>
        <v>0.2</v>
      </c>
      <c r="AG291" s="13">
        <v>0</v>
      </c>
      <c r="AH291" s="13">
        <v>1</v>
      </c>
      <c r="AI291" s="13">
        <v>0</v>
      </c>
      <c r="AJ291" s="13">
        <v>0</v>
      </c>
      <c r="AK291" s="13">
        <v>1</v>
      </c>
      <c r="AL291" s="13">
        <f t="shared" si="35"/>
        <v>2</v>
      </c>
      <c r="AM291" s="13">
        <v>0</v>
      </c>
      <c r="AN291" s="13">
        <v>0</v>
      </c>
      <c r="AO291" s="13">
        <v>0</v>
      </c>
      <c r="AP291" s="13">
        <v>1</v>
      </c>
      <c r="AQ291" s="13">
        <f t="shared" si="36"/>
        <v>1</v>
      </c>
      <c r="AR291" s="13" t="s">
        <v>59</v>
      </c>
      <c r="AS291" s="13" t="s">
        <v>89</v>
      </c>
      <c r="AT291" s="13" t="s">
        <v>61</v>
      </c>
      <c r="AU291" s="13">
        <v>2</v>
      </c>
      <c r="AV291" s="13">
        <v>1.91</v>
      </c>
      <c r="AW291" s="13">
        <v>1.41</v>
      </c>
      <c r="AX291" s="13">
        <v>1.58</v>
      </c>
      <c r="AY291" s="16">
        <v>0.86670000000000003</v>
      </c>
      <c r="AZ291" s="16">
        <v>0.62860000000000005</v>
      </c>
      <c r="BA291" s="16">
        <v>0.67549999999999999</v>
      </c>
      <c r="BB291" s="13" t="s">
        <v>509</v>
      </c>
      <c r="BC291" s="13" t="s">
        <v>63</v>
      </c>
    </row>
    <row r="292" spans="1:55" x14ac:dyDescent="0.25">
      <c r="A292" s="13" t="s">
        <v>54</v>
      </c>
      <c r="B292" s="13" t="s">
        <v>157</v>
      </c>
      <c r="C292" s="14" t="s">
        <v>91</v>
      </c>
      <c r="D292" s="15">
        <v>7</v>
      </c>
      <c r="E292" s="15" t="s">
        <v>674</v>
      </c>
      <c r="F292" s="13" t="s">
        <v>675</v>
      </c>
      <c r="G292" s="13">
        <v>20</v>
      </c>
      <c r="H292" s="13">
        <v>12</v>
      </c>
      <c r="I292" s="13">
        <v>0</v>
      </c>
      <c r="J292" s="13">
        <v>0</v>
      </c>
      <c r="K292" s="13">
        <f t="shared" si="31"/>
        <v>12</v>
      </c>
      <c r="L292" s="16">
        <f>K292/G292</f>
        <v>0.6</v>
      </c>
      <c r="M292" s="14">
        <v>0.56999999999999995</v>
      </c>
      <c r="N292" s="13">
        <v>9</v>
      </c>
      <c r="O292" s="13">
        <v>0</v>
      </c>
      <c r="P292" s="13">
        <f t="shared" si="32"/>
        <v>9</v>
      </c>
      <c r="Q292" s="16">
        <v>0.9355</v>
      </c>
      <c r="R292" s="17">
        <f t="shared" si="33"/>
        <v>8.4194999999999993</v>
      </c>
      <c r="S292" s="13">
        <v>2</v>
      </c>
      <c r="T292" s="13">
        <v>0</v>
      </c>
      <c r="U292" s="13">
        <v>0</v>
      </c>
      <c r="V292" s="17">
        <f t="shared" si="34"/>
        <v>1.871</v>
      </c>
      <c r="W292" s="13">
        <v>0</v>
      </c>
      <c r="X292" s="13">
        <v>0</v>
      </c>
      <c r="Y292" s="13">
        <v>0</v>
      </c>
      <c r="Z292" s="17">
        <v>0.24399090000000001</v>
      </c>
      <c r="AA292" s="16">
        <f>(K292+R292+V292-W292-X292-Y292-Z292)/G292</f>
        <v>1.1023254549999999</v>
      </c>
      <c r="AB292" s="13">
        <f t="shared" si="37"/>
        <v>0</v>
      </c>
      <c r="AC292" s="13">
        <f>IF(((G292-K292-R292-V292+W292+X292+Y292+Z292)/Q292)&gt;0,ROUNDUP(((G292-K292-R292-V292+W292+X292+Y292+Z292)/Q292),0),0)</f>
        <v>0</v>
      </c>
      <c r="AD292" s="13">
        <f>IF(((1+G292-K292-R292-V292+W292+X292+Y292+Z292)/Q292)&gt;0,ROUNDUP(((1+G292-K292-R292-V292+W292+X292+Y292+Z292)/Q292),0),0)</f>
        <v>0</v>
      </c>
      <c r="AE292" s="16">
        <f>1/G292</f>
        <v>0.05</v>
      </c>
      <c r="AF292" s="16">
        <f>P292/(K292+P292)</f>
        <v>0.42857142857142855</v>
      </c>
      <c r="AG292" s="13">
        <v>0</v>
      </c>
      <c r="AH292" s="13">
        <v>5</v>
      </c>
      <c r="AI292" s="13">
        <v>0</v>
      </c>
      <c r="AJ292" s="13">
        <v>0</v>
      </c>
      <c r="AK292" s="13">
        <v>2</v>
      </c>
      <c r="AL292" s="13">
        <f t="shared" si="35"/>
        <v>7</v>
      </c>
      <c r="AM292" s="13">
        <v>1</v>
      </c>
      <c r="AN292" s="13">
        <v>0</v>
      </c>
      <c r="AO292" s="13">
        <v>0</v>
      </c>
      <c r="AP292" s="13">
        <v>1</v>
      </c>
      <c r="AQ292" s="13">
        <f t="shared" si="36"/>
        <v>2</v>
      </c>
      <c r="AR292" s="13" t="s">
        <v>59</v>
      </c>
      <c r="AS292" s="13" t="s">
        <v>89</v>
      </c>
      <c r="AT292" s="13" t="s">
        <v>61</v>
      </c>
      <c r="AU292" s="13">
        <v>7</v>
      </c>
      <c r="AV292" s="13">
        <v>0.73</v>
      </c>
      <c r="AW292" s="13">
        <v>0.4</v>
      </c>
      <c r="AX292" s="13">
        <v>0.9</v>
      </c>
      <c r="AY292" s="16">
        <v>0.88239999999999996</v>
      </c>
      <c r="AZ292" s="16">
        <v>1</v>
      </c>
      <c r="BA292" s="16">
        <v>0.84519999999999995</v>
      </c>
      <c r="BB292" s="13" t="s">
        <v>192</v>
      </c>
      <c r="BC292" s="13" t="s">
        <v>63</v>
      </c>
    </row>
    <row r="293" spans="1:55" x14ac:dyDescent="0.25">
      <c r="A293" s="13" t="s">
        <v>54</v>
      </c>
      <c r="B293" s="13" t="s">
        <v>157</v>
      </c>
      <c r="C293" s="14" t="s">
        <v>91</v>
      </c>
      <c r="D293" s="15">
        <v>9</v>
      </c>
      <c r="E293" s="15" t="s">
        <v>676</v>
      </c>
      <c r="F293" s="13" t="s">
        <v>677</v>
      </c>
      <c r="G293" s="13">
        <v>26</v>
      </c>
      <c r="H293" s="13">
        <v>17</v>
      </c>
      <c r="I293" s="13">
        <v>0</v>
      </c>
      <c r="J293" s="13">
        <v>0</v>
      </c>
      <c r="K293" s="13">
        <f t="shared" si="31"/>
        <v>17</v>
      </c>
      <c r="L293" s="16">
        <f>K293/G293</f>
        <v>0.65384615384615385</v>
      </c>
      <c r="M293" s="14">
        <v>1.99</v>
      </c>
      <c r="N293" s="13">
        <v>6</v>
      </c>
      <c r="O293" s="13">
        <v>0</v>
      </c>
      <c r="P293" s="13">
        <f t="shared" si="32"/>
        <v>6</v>
      </c>
      <c r="Q293" s="16">
        <v>0.80769999999999997</v>
      </c>
      <c r="R293" s="17">
        <f t="shared" si="33"/>
        <v>4.8461999999999996</v>
      </c>
      <c r="S293" s="13">
        <v>2</v>
      </c>
      <c r="T293" s="13">
        <v>0</v>
      </c>
      <c r="U293" s="13">
        <v>0</v>
      </c>
      <c r="V293" s="17">
        <f t="shared" si="34"/>
        <v>1.6153999999999999</v>
      </c>
      <c r="W293" s="13">
        <v>0</v>
      </c>
      <c r="X293" s="13">
        <v>0</v>
      </c>
      <c r="Y293" s="13">
        <v>0</v>
      </c>
      <c r="Z293" s="17">
        <v>1.2912022999999999</v>
      </c>
      <c r="AA293" s="16">
        <f>(K293+R293+V293-W293-X293-Y293-Z293)/G293</f>
        <v>0.85270760384615396</v>
      </c>
      <c r="AB293" s="13">
        <f t="shared" si="37"/>
        <v>0</v>
      </c>
      <c r="AC293" s="13">
        <f>IF(((G293-K293-R293-V293+W293+X293+Y293+Z293)/Q293)&gt;0,ROUNDUP(((G293-K293-R293-V293+W293+X293+Y293+Z293)/Q293),0),0)</f>
        <v>5</v>
      </c>
      <c r="AD293" s="13">
        <f>IF(((1+G293-K293-R293-V293+W293+X293+Y293+Z293)/Q293)&gt;0,ROUNDUP(((1+G293-K293-R293-V293+W293+X293+Y293+Z293)/Q293),0),0)</f>
        <v>6</v>
      </c>
      <c r="AE293" s="16">
        <f>1/G293</f>
        <v>3.8461538461538464E-2</v>
      </c>
      <c r="AF293" s="16">
        <f>P293/(K293+P293)</f>
        <v>0.2608695652173913</v>
      </c>
      <c r="AG293" s="13">
        <v>0</v>
      </c>
      <c r="AH293" s="13">
        <v>0</v>
      </c>
      <c r="AI293" s="13">
        <v>0</v>
      </c>
      <c r="AJ293" s="13">
        <v>0</v>
      </c>
      <c r="AK293" s="13">
        <v>0</v>
      </c>
      <c r="AL293" s="13">
        <f t="shared" si="35"/>
        <v>0</v>
      </c>
      <c r="AM293" s="13">
        <v>6</v>
      </c>
      <c r="AN293" s="13">
        <v>0</v>
      </c>
      <c r="AO293" s="13">
        <v>0</v>
      </c>
      <c r="AP293" s="13">
        <v>0</v>
      </c>
      <c r="AQ293" s="13">
        <f t="shared" si="36"/>
        <v>6</v>
      </c>
      <c r="AR293" s="13" t="s">
        <v>59</v>
      </c>
      <c r="AS293" s="13" t="s">
        <v>89</v>
      </c>
      <c r="AT293" s="13" t="s">
        <v>61</v>
      </c>
      <c r="AU293" s="13">
        <v>7</v>
      </c>
      <c r="AV293" s="13">
        <v>1.64</v>
      </c>
      <c r="AW293" s="13">
        <v>2.15</v>
      </c>
      <c r="AX293" s="13">
        <v>1.23</v>
      </c>
      <c r="AY293" s="16">
        <v>0.83330000000000004</v>
      </c>
      <c r="AZ293" s="16">
        <v>0.78949999999999998</v>
      </c>
      <c r="BA293" s="16">
        <v>0.8508</v>
      </c>
      <c r="BB293" s="13" t="s">
        <v>256</v>
      </c>
      <c r="BC293" s="13" t="s">
        <v>63</v>
      </c>
    </row>
    <row r="294" spans="1:55" x14ac:dyDescent="0.25">
      <c r="A294" s="13" t="s">
        <v>64</v>
      </c>
      <c r="B294" s="13" t="s">
        <v>302</v>
      </c>
      <c r="C294" s="14" t="s">
        <v>91</v>
      </c>
      <c r="D294" s="15">
        <v>8</v>
      </c>
      <c r="E294" s="15" t="s">
        <v>678</v>
      </c>
      <c r="F294" s="13" t="s">
        <v>679</v>
      </c>
      <c r="G294" s="13">
        <v>13</v>
      </c>
      <c r="H294" s="13">
        <v>10</v>
      </c>
      <c r="I294" s="13">
        <v>0</v>
      </c>
      <c r="J294" s="13">
        <v>0</v>
      </c>
      <c r="K294" s="13">
        <f t="shared" si="31"/>
        <v>10</v>
      </c>
      <c r="L294" s="16">
        <f>K294/G294</f>
        <v>0.76923076923076927</v>
      </c>
      <c r="M294" s="14">
        <v>0.77</v>
      </c>
      <c r="N294" s="13">
        <v>6</v>
      </c>
      <c r="O294" s="13">
        <v>0</v>
      </c>
      <c r="P294" s="13">
        <f t="shared" si="32"/>
        <v>6</v>
      </c>
      <c r="Q294" s="16">
        <v>0.88890000000000002</v>
      </c>
      <c r="R294" s="17">
        <f t="shared" si="33"/>
        <v>5.3334000000000001</v>
      </c>
      <c r="S294" s="13">
        <v>0</v>
      </c>
      <c r="T294" s="13">
        <v>0</v>
      </c>
      <c r="U294" s="13">
        <v>0</v>
      </c>
      <c r="V294" s="17">
        <f t="shared" si="34"/>
        <v>0</v>
      </c>
      <c r="W294" s="13">
        <v>0</v>
      </c>
      <c r="X294" s="13">
        <v>0</v>
      </c>
      <c r="Y294" s="13">
        <v>0</v>
      </c>
      <c r="Z294" s="17">
        <v>0.56301000000000001</v>
      </c>
      <c r="AA294" s="16">
        <f>(K294+R294+V294-W294-X294-Y294-Z294)/G294</f>
        <v>1.1361838461538463</v>
      </c>
      <c r="AB294" s="13">
        <f t="shared" si="37"/>
        <v>0</v>
      </c>
      <c r="AC294" s="13">
        <f>IF(((G294-K294-R294-V294+W294+X294+Y294+Z294)/Q294)&gt;0,ROUNDUP(((G294-K294-R294-V294+W294+X294+Y294+Z294)/Q294),0),0)</f>
        <v>0</v>
      </c>
      <c r="AD294" s="13">
        <f>IF(((1+G294-K294-R294-V294+W294+X294+Y294+Z294)/Q294)&gt;0,ROUNDUP(((1+G294-K294-R294-V294+W294+X294+Y294+Z294)/Q294),0),0)</f>
        <v>0</v>
      </c>
      <c r="AE294" s="16">
        <f>1/G294</f>
        <v>7.6923076923076927E-2</v>
      </c>
      <c r="AF294" s="16">
        <f>P294/(K294+P294)</f>
        <v>0.375</v>
      </c>
      <c r="AG294" s="13">
        <v>0</v>
      </c>
      <c r="AH294" s="13">
        <v>1</v>
      </c>
      <c r="AI294" s="13">
        <v>0</v>
      </c>
      <c r="AJ294" s="13">
        <v>0</v>
      </c>
      <c r="AK294" s="13">
        <v>3</v>
      </c>
      <c r="AL294" s="13">
        <f t="shared" si="35"/>
        <v>4</v>
      </c>
      <c r="AM294" s="13">
        <v>0</v>
      </c>
      <c r="AN294" s="13">
        <v>0</v>
      </c>
      <c r="AO294" s="13">
        <v>0</v>
      </c>
      <c r="AP294" s="13">
        <v>2</v>
      </c>
      <c r="AQ294" s="13">
        <f t="shared" si="36"/>
        <v>2</v>
      </c>
      <c r="AR294" s="13" t="s">
        <v>59</v>
      </c>
      <c r="AS294" s="13" t="s">
        <v>68</v>
      </c>
      <c r="AT294" s="13" t="s">
        <v>61</v>
      </c>
      <c r="AU294" s="13">
        <v>7</v>
      </c>
      <c r="AV294" s="13">
        <v>0.83</v>
      </c>
      <c r="AW294" s="13">
        <v>0.78</v>
      </c>
      <c r="AX294" s="13">
        <v>0.87</v>
      </c>
      <c r="AY294" s="16">
        <v>0.92310000000000003</v>
      </c>
      <c r="AZ294" s="16">
        <v>0.85619999999999996</v>
      </c>
      <c r="BA294" s="16">
        <v>0.84240000000000004</v>
      </c>
      <c r="BB294" s="13" t="s">
        <v>123</v>
      </c>
      <c r="BC294" s="13" t="s">
        <v>63</v>
      </c>
    </row>
    <row r="295" spans="1:55" x14ac:dyDescent="0.25">
      <c r="A295" s="13" t="s">
        <v>64</v>
      </c>
      <c r="B295" s="13" t="s">
        <v>70</v>
      </c>
      <c r="C295" s="14" t="s">
        <v>56</v>
      </c>
      <c r="D295" s="15">
        <v>8</v>
      </c>
      <c r="E295" s="15" t="s">
        <v>680</v>
      </c>
      <c r="F295" s="13" t="s">
        <v>681</v>
      </c>
      <c r="G295" s="13">
        <v>26</v>
      </c>
      <c r="H295" s="13">
        <v>20</v>
      </c>
      <c r="I295" s="13">
        <v>0</v>
      </c>
      <c r="J295" s="13">
        <v>0</v>
      </c>
      <c r="K295" s="13">
        <f t="shared" si="31"/>
        <v>20</v>
      </c>
      <c r="L295" s="16">
        <f>K295/G295</f>
        <v>0.76923076923076927</v>
      </c>
      <c r="M295" s="14">
        <v>2.0499999999999998</v>
      </c>
      <c r="N295" s="13">
        <v>1</v>
      </c>
      <c r="O295" s="13">
        <v>0</v>
      </c>
      <c r="P295" s="13">
        <f t="shared" si="32"/>
        <v>1</v>
      </c>
      <c r="Q295" s="16">
        <v>0.49059999999999998</v>
      </c>
      <c r="R295" s="17">
        <f t="shared" si="33"/>
        <v>0.49059999999999998</v>
      </c>
      <c r="S295" s="13">
        <v>3</v>
      </c>
      <c r="T295" s="13">
        <v>0</v>
      </c>
      <c r="U295" s="13">
        <v>0</v>
      </c>
      <c r="V295" s="17">
        <f t="shared" si="34"/>
        <v>1.4718</v>
      </c>
      <c r="W295" s="13">
        <v>1</v>
      </c>
      <c r="X295" s="13">
        <v>0</v>
      </c>
      <c r="Y295" s="13">
        <v>0</v>
      </c>
      <c r="Z295" s="17">
        <v>1.3865303</v>
      </c>
      <c r="AA295" s="16">
        <f>(K295+R295+V295-W295-X295-Y295-Z295)/G295</f>
        <v>0.75291806538461548</v>
      </c>
      <c r="AB295" s="13">
        <f t="shared" si="37"/>
        <v>3</v>
      </c>
      <c r="AC295" s="13">
        <f>IF(((G295-K295-R295-V295+W295+X295+Y295+Z295)/Q295)&gt;0,ROUNDUP(((G295-K295-R295-V295+W295+X295+Y295+Z295)/Q295),0),0)</f>
        <v>14</v>
      </c>
      <c r="AD295" s="13">
        <f>IF(((1+G295-K295-R295-V295+W295+X295+Y295+Z295)/Q295)&gt;0,ROUNDUP(((1+G295-K295-R295-V295+W295+X295+Y295+Z295)/Q295),0),0)</f>
        <v>16</v>
      </c>
      <c r="AE295" s="16">
        <f>1/G295</f>
        <v>3.8461538461538464E-2</v>
      </c>
      <c r="AF295" s="16">
        <f>P295/(K295+P295)</f>
        <v>4.7619047619047616E-2</v>
      </c>
      <c r="AG295" s="13">
        <v>0</v>
      </c>
      <c r="AH295" s="13">
        <v>0</v>
      </c>
      <c r="AI295" s="13">
        <v>0</v>
      </c>
      <c r="AJ295" s="13">
        <v>0</v>
      </c>
      <c r="AK295" s="13">
        <v>0</v>
      </c>
      <c r="AL295" s="13">
        <f t="shared" si="35"/>
        <v>0</v>
      </c>
      <c r="AM295" s="13">
        <v>1</v>
      </c>
      <c r="AN295" s="13">
        <v>0</v>
      </c>
      <c r="AO295" s="13">
        <v>0</v>
      </c>
      <c r="AP295" s="13">
        <v>0</v>
      </c>
      <c r="AQ295" s="13">
        <f t="shared" si="36"/>
        <v>1</v>
      </c>
      <c r="AR295" s="13" t="s">
        <v>59</v>
      </c>
      <c r="AS295" s="13" t="s">
        <v>73</v>
      </c>
      <c r="AT295" s="13" t="s">
        <v>61</v>
      </c>
      <c r="AU295" s="13">
        <v>2</v>
      </c>
      <c r="AV295" s="13">
        <v>2.25</v>
      </c>
      <c r="AW295" s="13">
        <v>1.68</v>
      </c>
      <c r="AX295" s="13">
        <v>1.58</v>
      </c>
      <c r="AY295" s="16">
        <v>0.51519999999999999</v>
      </c>
      <c r="AZ295" s="16">
        <v>0.45</v>
      </c>
      <c r="BA295" s="16">
        <v>0.67549999999999999</v>
      </c>
      <c r="BB295" s="13" t="s">
        <v>509</v>
      </c>
      <c r="BC295" s="13" t="s">
        <v>63</v>
      </c>
    </row>
    <row r="296" spans="1:55" x14ac:dyDescent="0.25">
      <c r="A296" s="13" t="s">
        <v>80</v>
      </c>
      <c r="B296" s="13" t="s">
        <v>107</v>
      </c>
      <c r="C296" s="14" t="s">
        <v>91</v>
      </c>
      <c r="D296" s="15">
        <v>5</v>
      </c>
      <c r="E296" s="15" t="s">
        <v>682</v>
      </c>
      <c r="F296" s="13" t="s">
        <v>683</v>
      </c>
      <c r="G296" s="13">
        <v>23</v>
      </c>
      <c r="H296" s="13">
        <v>12</v>
      </c>
      <c r="I296" s="13">
        <v>0</v>
      </c>
      <c r="J296" s="13">
        <v>1</v>
      </c>
      <c r="K296" s="13">
        <f t="shared" si="31"/>
        <v>11</v>
      </c>
      <c r="L296" s="16">
        <f>K296/G296</f>
        <v>0.47826086956521741</v>
      </c>
      <c r="M296" s="14">
        <v>0.46</v>
      </c>
      <c r="N296" s="13">
        <v>2</v>
      </c>
      <c r="O296" s="13">
        <v>0</v>
      </c>
      <c r="P296" s="13">
        <f t="shared" si="32"/>
        <v>2</v>
      </c>
      <c r="Q296" s="16">
        <v>0.97140000000000004</v>
      </c>
      <c r="R296" s="17">
        <f t="shared" si="33"/>
        <v>1.9428000000000001</v>
      </c>
      <c r="S296" s="13">
        <v>1</v>
      </c>
      <c r="T296" s="13">
        <v>0</v>
      </c>
      <c r="U296" s="13">
        <v>0</v>
      </c>
      <c r="V296" s="17">
        <f t="shared" si="34"/>
        <v>0.97140000000000004</v>
      </c>
      <c r="W296" s="13">
        <v>1</v>
      </c>
      <c r="X296" s="13">
        <v>0</v>
      </c>
      <c r="Y296" s="13">
        <v>0</v>
      </c>
      <c r="Z296" s="17">
        <v>0.270237</v>
      </c>
      <c r="AA296" s="16">
        <f>(K296+R296+V296-W296-X296-Y296-Z296)/G296</f>
        <v>0.54973752173913049</v>
      </c>
      <c r="AB296" s="13">
        <f t="shared" si="37"/>
        <v>7</v>
      </c>
      <c r="AC296" s="13">
        <f>IF(((G296-K296-R296-V296+W296+X296+Y296+Z296)/Q296)&gt;0,ROUNDUP(((G296-K296-R296-V296+W296+X296+Y296+Z296)/Q296),0),0)</f>
        <v>11</v>
      </c>
      <c r="AD296" s="13">
        <f>IF(((1+G296-K296-R296-V296+W296+X296+Y296+Z296)/Q296)&gt;0,ROUNDUP(((1+G296-K296-R296-V296+W296+X296+Y296+Z296)/Q296),0),0)</f>
        <v>12</v>
      </c>
      <c r="AE296" s="16">
        <f>1/G296</f>
        <v>4.3478260869565216E-2</v>
      </c>
      <c r="AF296" s="16">
        <f>P296/(K296+P296)</f>
        <v>0.15384615384615385</v>
      </c>
      <c r="AG296" s="13">
        <v>0</v>
      </c>
      <c r="AH296" s="13">
        <v>0</v>
      </c>
      <c r="AI296" s="13">
        <v>0</v>
      </c>
      <c r="AJ296" s="13">
        <v>0</v>
      </c>
      <c r="AK296" s="13">
        <v>2</v>
      </c>
      <c r="AL296" s="13">
        <f t="shared" si="35"/>
        <v>2</v>
      </c>
      <c r="AM296" s="13">
        <v>0</v>
      </c>
      <c r="AN296" s="13">
        <v>0</v>
      </c>
      <c r="AO296" s="13">
        <v>0</v>
      </c>
      <c r="AP296" s="13">
        <v>0</v>
      </c>
      <c r="AQ296" s="13">
        <f t="shared" si="36"/>
        <v>0</v>
      </c>
      <c r="AR296" s="13" t="s">
        <v>59</v>
      </c>
      <c r="AS296" s="13" t="s">
        <v>110</v>
      </c>
      <c r="AT296" s="13" t="s">
        <v>61</v>
      </c>
      <c r="AU296" s="13">
        <v>7</v>
      </c>
      <c r="AV296" s="13">
        <v>0.56999999999999995</v>
      </c>
      <c r="AW296" s="13">
        <v>0.21</v>
      </c>
      <c r="AX296" s="13">
        <v>0.77</v>
      </c>
      <c r="AY296" s="16">
        <v>0.96</v>
      </c>
      <c r="AZ296" s="16">
        <v>1</v>
      </c>
      <c r="BA296" s="16">
        <v>0.87470000000000003</v>
      </c>
      <c r="BB296" s="13" t="s">
        <v>94</v>
      </c>
      <c r="BC296" s="13" t="s">
        <v>63</v>
      </c>
    </row>
    <row r="297" spans="1:55" x14ac:dyDescent="0.25">
      <c r="A297" s="13" t="s">
        <v>80</v>
      </c>
      <c r="B297" s="13" t="s">
        <v>107</v>
      </c>
      <c r="C297" s="14" t="s">
        <v>75</v>
      </c>
      <c r="D297" s="15">
        <v>5</v>
      </c>
      <c r="E297" s="15" t="s">
        <v>684</v>
      </c>
      <c r="F297" s="13" t="s">
        <v>685</v>
      </c>
      <c r="G297" s="13">
        <v>25</v>
      </c>
      <c r="H297" s="13">
        <v>13</v>
      </c>
      <c r="I297" s="13">
        <v>0</v>
      </c>
      <c r="J297" s="13">
        <v>0</v>
      </c>
      <c r="K297" s="13">
        <f t="shared" si="31"/>
        <v>13</v>
      </c>
      <c r="L297" s="16">
        <f>K297/G297</f>
        <v>0.52</v>
      </c>
      <c r="M297" s="14">
        <v>1.73</v>
      </c>
      <c r="N297" s="13">
        <v>6</v>
      </c>
      <c r="O297" s="13">
        <v>0</v>
      </c>
      <c r="P297" s="13">
        <f t="shared" si="32"/>
        <v>6</v>
      </c>
      <c r="Q297" s="16">
        <v>0.88890000000000002</v>
      </c>
      <c r="R297" s="17">
        <f t="shared" si="33"/>
        <v>5.3334000000000001</v>
      </c>
      <c r="S297" s="13">
        <v>1</v>
      </c>
      <c r="T297" s="13">
        <v>0</v>
      </c>
      <c r="U297" s="13">
        <v>0</v>
      </c>
      <c r="V297" s="17">
        <f t="shared" si="34"/>
        <v>0.88890000000000002</v>
      </c>
      <c r="W297" s="13">
        <v>0</v>
      </c>
      <c r="X297" s="13">
        <v>0</v>
      </c>
      <c r="Y297" s="13">
        <v>0</v>
      </c>
      <c r="Z297" s="17">
        <v>1.6807116</v>
      </c>
      <c r="AA297" s="16">
        <f>(K297+R297+V297-W297-X297-Y297-Z297)/G297</f>
        <v>0.70166353600000009</v>
      </c>
      <c r="AB297" s="13">
        <f t="shared" si="37"/>
        <v>3</v>
      </c>
      <c r="AC297" s="13">
        <f>IF(((G297-K297-R297-V297+W297+X297+Y297+Z297)/Q297)&gt;0,ROUNDUP(((G297-K297-R297-V297+W297+X297+Y297+Z297)/Q297),0),0)</f>
        <v>9</v>
      </c>
      <c r="AD297" s="13">
        <f>IF(((1+G297-K297-R297-V297+W297+X297+Y297+Z297)/Q297)&gt;0,ROUNDUP(((1+G297-K297-R297-V297+W297+X297+Y297+Z297)/Q297),0),0)</f>
        <v>10</v>
      </c>
      <c r="AE297" s="16">
        <f>1/G297</f>
        <v>0.04</v>
      </c>
      <c r="AF297" s="16">
        <f>P297/(K297+P297)</f>
        <v>0.31578947368421051</v>
      </c>
      <c r="AG297" s="13">
        <v>0</v>
      </c>
      <c r="AH297" s="13">
        <v>3</v>
      </c>
      <c r="AI297" s="13">
        <v>1</v>
      </c>
      <c r="AJ297" s="13">
        <v>0</v>
      </c>
      <c r="AK297" s="13">
        <v>2</v>
      </c>
      <c r="AL297" s="13">
        <f t="shared" si="35"/>
        <v>6</v>
      </c>
      <c r="AM297" s="13">
        <v>0</v>
      </c>
      <c r="AN297" s="13">
        <v>0</v>
      </c>
      <c r="AO297" s="13">
        <v>0</v>
      </c>
      <c r="AP297" s="13">
        <v>0</v>
      </c>
      <c r="AQ297" s="13">
        <f t="shared" si="36"/>
        <v>0</v>
      </c>
      <c r="AR297" s="13" t="s">
        <v>59</v>
      </c>
      <c r="AS297" s="13" t="s">
        <v>110</v>
      </c>
      <c r="AT297" s="13" t="s">
        <v>61</v>
      </c>
      <c r="AU297" s="13">
        <v>3</v>
      </c>
      <c r="AV297" s="13">
        <v>2.21</v>
      </c>
      <c r="AW297" s="13">
        <v>0.78</v>
      </c>
      <c r="AX297" s="13">
        <v>1.55</v>
      </c>
      <c r="AY297" s="16">
        <v>0.84209999999999996</v>
      </c>
      <c r="AZ297" s="16">
        <v>1</v>
      </c>
      <c r="BA297" s="16">
        <v>0.82099999999999995</v>
      </c>
      <c r="BB297" s="13" t="s">
        <v>118</v>
      </c>
      <c r="BC297" s="13" t="s">
        <v>63</v>
      </c>
    </row>
    <row r="298" spans="1:55" x14ac:dyDescent="0.25">
      <c r="A298" s="13" t="s">
        <v>80</v>
      </c>
      <c r="B298" s="13" t="s">
        <v>86</v>
      </c>
      <c r="C298" s="14" t="s">
        <v>686</v>
      </c>
      <c r="D298" s="15">
        <v>10</v>
      </c>
      <c r="E298" s="15" t="s">
        <v>687</v>
      </c>
      <c r="F298" s="13" t="s">
        <v>688</v>
      </c>
      <c r="G298" s="13">
        <v>234</v>
      </c>
      <c r="H298" s="13">
        <v>154</v>
      </c>
      <c r="I298" s="13">
        <v>0</v>
      </c>
      <c r="J298" s="13">
        <v>0</v>
      </c>
      <c r="K298" s="13">
        <f t="shared" si="31"/>
        <v>154</v>
      </c>
      <c r="L298" s="16">
        <f>K298/G298</f>
        <v>0.65811965811965811</v>
      </c>
      <c r="M298" s="14">
        <v>2.73</v>
      </c>
      <c r="N298" s="13">
        <v>57</v>
      </c>
      <c r="O298" s="13">
        <v>1</v>
      </c>
      <c r="P298" s="13">
        <f t="shared" si="32"/>
        <v>56</v>
      </c>
      <c r="Q298" s="16">
        <v>0.75539999999999996</v>
      </c>
      <c r="R298" s="17">
        <f t="shared" si="33"/>
        <v>42.302399999999999</v>
      </c>
      <c r="S298" s="13">
        <v>0</v>
      </c>
      <c r="T298" s="13">
        <v>0</v>
      </c>
      <c r="U298" s="13">
        <v>0</v>
      </c>
      <c r="V298" s="17">
        <f t="shared" si="34"/>
        <v>0</v>
      </c>
      <c r="W298" s="13">
        <v>1</v>
      </c>
      <c r="X298" s="13">
        <v>0</v>
      </c>
      <c r="Y298" s="13">
        <v>0</v>
      </c>
      <c r="Z298" s="17">
        <v>17.994201499999999</v>
      </c>
      <c r="AA298" s="16">
        <f>(K298+R298+V298-W298-X298-Y298-Z298)/G298</f>
        <v>0.75772734401709407</v>
      </c>
      <c r="AB298" s="13">
        <f t="shared" si="37"/>
        <v>16</v>
      </c>
      <c r="AC298" s="13">
        <f>IF(((G298-K298-R298-V298+W298+X298+Y298+Z298)/Q298)&gt;0,ROUNDUP(((G298-K298-R298-V298+W298+X298+Y298+Z298)/Q298),0),0)</f>
        <v>76</v>
      </c>
      <c r="AD298" s="13">
        <f>IF(((1+G298-K298-R298-V298+W298+X298+Y298+Z298)/Q298)&gt;0,ROUNDUP(((1+G298-K298-R298-V298+W298+X298+Y298+Z298)/Q298),0),0)</f>
        <v>77</v>
      </c>
      <c r="AE298" s="16">
        <f>1/G298</f>
        <v>4.2735042735042739E-3</v>
      </c>
      <c r="AF298" s="16">
        <f>P298/(K298+P298)</f>
        <v>0.26666666666666666</v>
      </c>
      <c r="AG298" s="13">
        <v>0</v>
      </c>
      <c r="AH298" s="13">
        <v>18</v>
      </c>
      <c r="AI298" s="13">
        <v>12</v>
      </c>
      <c r="AJ298" s="13">
        <v>14</v>
      </c>
      <c r="AK298" s="13">
        <v>13</v>
      </c>
      <c r="AL298" s="13">
        <f t="shared" si="35"/>
        <v>57</v>
      </c>
      <c r="AM298" s="13">
        <v>0</v>
      </c>
      <c r="AN298" s="13">
        <v>0</v>
      </c>
      <c r="AO298" s="13">
        <v>0</v>
      </c>
      <c r="AP298" s="13">
        <v>0</v>
      </c>
      <c r="AQ298" s="13">
        <f t="shared" si="36"/>
        <v>0</v>
      </c>
      <c r="AR298" s="13" t="s">
        <v>347</v>
      </c>
      <c r="AS298" s="13" t="s">
        <v>89</v>
      </c>
      <c r="AT298" s="13" t="s">
        <v>61</v>
      </c>
      <c r="AU298" s="13">
        <v>8</v>
      </c>
      <c r="AV298" s="13">
        <v>2.88</v>
      </c>
      <c r="AW298" s="13">
        <v>1.65</v>
      </c>
      <c r="AX298" s="13">
        <v>2.7</v>
      </c>
      <c r="AY298" s="16">
        <v>0.76249999999999996</v>
      </c>
      <c r="AZ298" s="16">
        <v>0.70830000000000004</v>
      </c>
      <c r="BA298" s="16">
        <v>0.74980000000000002</v>
      </c>
      <c r="BB298" s="13" t="s">
        <v>689</v>
      </c>
      <c r="BC298" s="13" t="s">
        <v>63</v>
      </c>
    </row>
    <row r="299" spans="1:55" x14ac:dyDescent="0.25">
      <c r="A299" s="13" t="s">
        <v>54</v>
      </c>
      <c r="B299" s="13" t="s">
        <v>55</v>
      </c>
      <c r="C299" s="14" t="s">
        <v>686</v>
      </c>
      <c r="D299" s="15">
        <v>10</v>
      </c>
      <c r="E299" s="15" t="s">
        <v>690</v>
      </c>
      <c r="F299" s="13" t="s">
        <v>691</v>
      </c>
      <c r="G299" s="13">
        <v>106</v>
      </c>
      <c r="H299" s="13">
        <v>80</v>
      </c>
      <c r="I299" s="13">
        <v>1</v>
      </c>
      <c r="J299" s="13">
        <v>1</v>
      </c>
      <c r="K299" s="13">
        <f t="shared" si="31"/>
        <v>78</v>
      </c>
      <c r="L299" s="16">
        <f>K299/G299</f>
        <v>0.73584905660377353</v>
      </c>
      <c r="M299" s="14">
        <v>2.76</v>
      </c>
      <c r="N299" s="13">
        <v>26</v>
      </c>
      <c r="O299" s="13">
        <v>0</v>
      </c>
      <c r="P299" s="13">
        <f t="shared" si="32"/>
        <v>26</v>
      </c>
      <c r="Q299" s="16">
        <v>0.75209999999999999</v>
      </c>
      <c r="R299" s="17">
        <f t="shared" si="33"/>
        <v>19.554600000000001</v>
      </c>
      <c r="S299" s="13">
        <v>0</v>
      </c>
      <c r="T299" s="13">
        <v>0</v>
      </c>
      <c r="U299" s="13">
        <v>1</v>
      </c>
      <c r="V299" s="17">
        <f t="shared" si="34"/>
        <v>1</v>
      </c>
      <c r="W299" s="13">
        <v>1</v>
      </c>
      <c r="X299" s="13">
        <v>0</v>
      </c>
      <c r="Y299" s="13">
        <v>0</v>
      </c>
      <c r="Z299" s="17">
        <v>11.721606</v>
      </c>
      <c r="AA299" s="16">
        <f>(K299+R299+V299-W299-X299-Y299-Z299)/G299</f>
        <v>0.80974522641509439</v>
      </c>
      <c r="AB299" s="13">
        <f t="shared" si="37"/>
        <v>0</v>
      </c>
      <c r="AC299" s="13">
        <f>IF(((G299-K299-R299-V299+W299+X299+Y299+Z299)/Q299)&gt;0,ROUNDUP(((G299-K299-R299-V299+W299+X299+Y299+Z299)/Q299),0),0)</f>
        <v>27</v>
      </c>
      <c r="AD299" s="13">
        <f>IF(((1+G299-K299-R299-V299+W299+X299+Y299+Z299)/Q299)&gt;0,ROUNDUP(((1+G299-K299-R299-V299+W299+X299+Y299+Z299)/Q299),0),0)</f>
        <v>29</v>
      </c>
      <c r="AE299" s="16">
        <f>1/G299</f>
        <v>9.433962264150943E-3</v>
      </c>
      <c r="AF299" s="16">
        <f>P299/(K299+P299)</f>
        <v>0.25</v>
      </c>
      <c r="AG299" s="13">
        <v>0</v>
      </c>
      <c r="AH299" s="13">
        <v>6</v>
      </c>
      <c r="AI299" s="13">
        <v>4</v>
      </c>
      <c r="AJ299" s="13">
        <v>7</v>
      </c>
      <c r="AK299" s="13">
        <v>7</v>
      </c>
      <c r="AL299" s="13">
        <f t="shared" si="35"/>
        <v>24</v>
      </c>
      <c r="AM299" s="13">
        <v>0</v>
      </c>
      <c r="AN299" s="13">
        <v>0</v>
      </c>
      <c r="AO299" s="13">
        <v>0</v>
      </c>
      <c r="AP299" s="13">
        <v>2</v>
      </c>
      <c r="AQ299" s="13">
        <f t="shared" si="36"/>
        <v>2</v>
      </c>
      <c r="AR299" s="13" t="s">
        <v>347</v>
      </c>
      <c r="AS299" s="13" t="s">
        <v>60</v>
      </c>
      <c r="AT299" s="13" t="s">
        <v>61</v>
      </c>
      <c r="AU299" s="13">
        <v>8</v>
      </c>
      <c r="AV299" s="13">
        <v>2.92</v>
      </c>
      <c r="AW299" s="13">
        <v>1.93</v>
      </c>
      <c r="AX299" s="13">
        <v>2.7</v>
      </c>
      <c r="AY299" s="16">
        <v>0.72550000000000003</v>
      </c>
      <c r="AZ299" s="16">
        <v>0.93330000000000002</v>
      </c>
      <c r="BA299" s="16">
        <v>0.74980000000000002</v>
      </c>
      <c r="BB299" s="13" t="s">
        <v>689</v>
      </c>
      <c r="BC299" s="13" t="s">
        <v>63</v>
      </c>
    </row>
    <row r="300" spans="1:55" x14ac:dyDescent="0.25">
      <c r="A300" s="13" t="s">
        <v>80</v>
      </c>
      <c r="B300" s="13" t="s">
        <v>132</v>
      </c>
      <c r="C300" s="14" t="s">
        <v>686</v>
      </c>
      <c r="D300" s="15">
        <v>12</v>
      </c>
      <c r="E300" s="15" t="s">
        <v>692</v>
      </c>
      <c r="F300" s="13" t="s">
        <v>693</v>
      </c>
      <c r="G300" s="13">
        <v>321</v>
      </c>
      <c r="H300" s="13">
        <v>269</v>
      </c>
      <c r="I300" s="13">
        <v>1</v>
      </c>
      <c r="J300" s="13">
        <v>3</v>
      </c>
      <c r="K300" s="13">
        <f t="shared" si="31"/>
        <v>265</v>
      </c>
      <c r="L300" s="16">
        <f>K300/G300</f>
        <v>0.82554517133956384</v>
      </c>
      <c r="M300" s="14">
        <v>2.85</v>
      </c>
      <c r="N300" s="13">
        <v>94</v>
      </c>
      <c r="O300" s="13">
        <v>0</v>
      </c>
      <c r="P300" s="13">
        <f t="shared" si="32"/>
        <v>94</v>
      </c>
      <c r="Q300" s="16">
        <v>0.84289999999999998</v>
      </c>
      <c r="R300" s="17">
        <f t="shared" si="33"/>
        <v>79.232600000000005</v>
      </c>
      <c r="S300" s="13">
        <v>4</v>
      </c>
      <c r="T300" s="13">
        <v>0</v>
      </c>
      <c r="U300" s="13">
        <v>1</v>
      </c>
      <c r="V300" s="17">
        <f t="shared" si="34"/>
        <v>4.3715999999999999</v>
      </c>
      <c r="W300" s="13">
        <v>4</v>
      </c>
      <c r="X300" s="13">
        <v>1</v>
      </c>
      <c r="Y300" s="13">
        <v>0</v>
      </c>
      <c r="Z300" s="17">
        <v>41.558506100000002</v>
      </c>
      <c r="AA300" s="16">
        <f>(K300+R300+V300-W300-X300-Y300-Z300)/G300</f>
        <v>0.94095231744548291</v>
      </c>
      <c r="AB300" s="13">
        <f t="shared" si="37"/>
        <v>0</v>
      </c>
      <c r="AC300" s="13">
        <f>IF(((G300-K300-R300-V300+W300+X300+Y300+Z300)/Q300)&gt;0,ROUNDUP(((G300-K300-R300-V300+W300+X300+Y300+Z300)/Q300),0),0)</f>
        <v>23</v>
      </c>
      <c r="AD300" s="13">
        <f>IF(((1+G300-K300-R300-V300+W300+X300+Y300+Z300)/Q300)&gt;0,ROUNDUP(((1+G300-K300-R300-V300+W300+X300+Y300+Z300)/Q300),0),0)</f>
        <v>24</v>
      </c>
      <c r="AE300" s="16">
        <f>1/G300</f>
        <v>3.1152647975077881E-3</v>
      </c>
      <c r="AF300" s="16">
        <f>P300/(K300+P300)</f>
        <v>0.2618384401114206</v>
      </c>
      <c r="AG300" s="13">
        <v>0</v>
      </c>
      <c r="AH300" s="13">
        <v>32</v>
      </c>
      <c r="AI300" s="13">
        <v>15</v>
      </c>
      <c r="AJ300" s="13">
        <v>20</v>
      </c>
      <c r="AK300" s="13">
        <v>22</v>
      </c>
      <c r="AL300" s="13">
        <f t="shared" si="35"/>
        <v>89</v>
      </c>
      <c r="AM300" s="13">
        <v>2</v>
      </c>
      <c r="AN300" s="13">
        <v>1</v>
      </c>
      <c r="AO300" s="13">
        <v>2</v>
      </c>
      <c r="AP300" s="13">
        <v>0</v>
      </c>
      <c r="AQ300" s="13">
        <f t="shared" si="36"/>
        <v>5</v>
      </c>
      <c r="AR300" s="13" t="s">
        <v>347</v>
      </c>
      <c r="AS300" s="13" t="s">
        <v>110</v>
      </c>
      <c r="AT300" s="13" t="s">
        <v>61</v>
      </c>
      <c r="AU300" s="13">
        <v>8</v>
      </c>
      <c r="AV300" s="13">
        <v>3.24</v>
      </c>
      <c r="AW300" s="13">
        <v>1.65</v>
      </c>
      <c r="AX300" s="13">
        <v>2.7</v>
      </c>
      <c r="AY300" s="16">
        <v>0.85489999999999999</v>
      </c>
      <c r="AZ300" s="16">
        <v>0.80879999999999996</v>
      </c>
      <c r="BA300" s="16">
        <v>0.74980000000000002</v>
      </c>
      <c r="BB300" s="13" t="s">
        <v>689</v>
      </c>
      <c r="BC300" s="13" t="s">
        <v>63</v>
      </c>
    </row>
    <row r="301" spans="1:55" x14ac:dyDescent="0.25">
      <c r="A301" s="13" t="s">
        <v>64</v>
      </c>
      <c r="B301" s="13" t="s">
        <v>70</v>
      </c>
      <c r="C301" s="14" t="s">
        <v>686</v>
      </c>
      <c r="D301" s="15">
        <v>11</v>
      </c>
      <c r="E301" s="15" t="s">
        <v>694</v>
      </c>
      <c r="F301" s="13" t="s">
        <v>695</v>
      </c>
      <c r="G301" s="13">
        <v>207</v>
      </c>
      <c r="H301" s="13">
        <v>173</v>
      </c>
      <c r="I301" s="13">
        <v>0</v>
      </c>
      <c r="J301" s="13">
        <v>3</v>
      </c>
      <c r="K301" s="13">
        <f t="shared" si="31"/>
        <v>170</v>
      </c>
      <c r="L301" s="16">
        <f>K301/G301</f>
        <v>0.82125603864734298</v>
      </c>
      <c r="M301" s="14">
        <v>2.75</v>
      </c>
      <c r="N301" s="13">
        <v>58</v>
      </c>
      <c r="O301" s="13">
        <v>0</v>
      </c>
      <c r="P301" s="13">
        <f t="shared" si="32"/>
        <v>58</v>
      </c>
      <c r="Q301" s="16">
        <v>0.75170000000000003</v>
      </c>
      <c r="R301" s="17">
        <f t="shared" si="33"/>
        <v>43.598600000000005</v>
      </c>
      <c r="S301" s="13">
        <v>6</v>
      </c>
      <c r="T301" s="13">
        <v>1</v>
      </c>
      <c r="U301" s="13">
        <v>0</v>
      </c>
      <c r="V301" s="17">
        <f t="shared" si="34"/>
        <v>5.2619000000000007</v>
      </c>
      <c r="W301" s="13">
        <v>10</v>
      </c>
      <c r="X301" s="13">
        <v>0</v>
      </c>
      <c r="Y301" s="13">
        <v>0</v>
      </c>
      <c r="Z301" s="17">
        <v>22.3888301</v>
      </c>
      <c r="AA301" s="16">
        <f>(K301+R301+V301-W301-X301-Y301-Z301)/G301</f>
        <v>0.90082932318840581</v>
      </c>
      <c r="AB301" s="13">
        <f t="shared" si="37"/>
        <v>0</v>
      </c>
      <c r="AC301" s="13">
        <f>IF(((G301-K301-R301-V301+W301+X301+Y301+Z301)/Q301)&gt;0,ROUNDUP(((G301-K301-R301-V301+W301+X301+Y301+Z301)/Q301),0),0)</f>
        <v>28</v>
      </c>
      <c r="AD301" s="13">
        <f>IF(((1+G301-K301-R301-V301+W301+X301+Y301+Z301)/Q301)&gt;0,ROUNDUP(((1+G301-K301-R301-V301+W301+X301+Y301+Z301)/Q301),0),0)</f>
        <v>29</v>
      </c>
      <c r="AE301" s="16">
        <f>1/G301</f>
        <v>4.830917874396135E-3</v>
      </c>
      <c r="AF301" s="16">
        <f>P301/(K301+P301)</f>
        <v>0.25438596491228072</v>
      </c>
      <c r="AG301" s="13">
        <v>0</v>
      </c>
      <c r="AH301" s="13">
        <v>30</v>
      </c>
      <c r="AI301" s="13">
        <v>10</v>
      </c>
      <c r="AJ301" s="13">
        <v>10</v>
      </c>
      <c r="AK301" s="13">
        <v>3</v>
      </c>
      <c r="AL301" s="13">
        <f t="shared" si="35"/>
        <v>53</v>
      </c>
      <c r="AM301" s="13">
        <v>1</v>
      </c>
      <c r="AN301" s="13">
        <v>1</v>
      </c>
      <c r="AO301" s="13">
        <v>0</v>
      </c>
      <c r="AP301" s="13">
        <v>3</v>
      </c>
      <c r="AQ301" s="13">
        <f t="shared" si="36"/>
        <v>5</v>
      </c>
      <c r="AR301" s="13" t="s">
        <v>347</v>
      </c>
      <c r="AS301" s="13" t="s">
        <v>73</v>
      </c>
      <c r="AT301" s="13" t="s">
        <v>61</v>
      </c>
      <c r="AU301" s="13">
        <v>8</v>
      </c>
      <c r="AV301" s="13">
        <v>3.01</v>
      </c>
      <c r="AW301" s="13">
        <v>1.68</v>
      </c>
      <c r="AX301" s="13">
        <v>2.7</v>
      </c>
      <c r="AY301" s="16">
        <v>0.75629999999999997</v>
      </c>
      <c r="AZ301" s="16">
        <v>0.73329999999999995</v>
      </c>
      <c r="BA301" s="16">
        <v>0.74980000000000002</v>
      </c>
      <c r="BB301" s="13" t="s">
        <v>689</v>
      </c>
      <c r="BC301" s="13" t="s">
        <v>63</v>
      </c>
    </row>
    <row r="302" spans="1:55" x14ac:dyDescent="0.25">
      <c r="A302" s="13" t="s">
        <v>64</v>
      </c>
      <c r="B302" s="13" t="s">
        <v>97</v>
      </c>
      <c r="C302" s="14" t="s">
        <v>686</v>
      </c>
      <c r="D302" s="15">
        <v>12</v>
      </c>
      <c r="E302" s="15" t="s">
        <v>696</v>
      </c>
      <c r="F302" s="13" t="s">
        <v>697</v>
      </c>
      <c r="G302" s="13">
        <v>312</v>
      </c>
      <c r="H302" s="13">
        <v>263</v>
      </c>
      <c r="I302" s="13">
        <v>0</v>
      </c>
      <c r="J302" s="13">
        <v>2</v>
      </c>
      <c r="K302" s="13">
        <f t="shared" si="31"/>
        <v>261</v>
      </c>
      <c r="L302" s="16">
        <f>K302/G302</f>
        <v>0.83653846153846156</v>
      </c>
      <c r="M302" s="14">
        <v>3.15</v>
      </c>
      <c r="N302" s="13">
        <v>77</v>
      </c>
      <c r="O302" s="13">
        <v>0</v>
      </c>
      <c r="P302" s="13">
        <f t="shared" si="32"/>
        <v>77</v>
      </c>
      <c r="Q302" s="16">
        <v>0.81610000000000005</v>
      </c>
      <c r="R302" s="17">
        <f t="shared" si="33"/>
        <v>62.839700000000001</v>
      </c>
      <c r="S302" s="13">
        <v>0</v>
      </c>
      <c r="T302" s="13">
        <v>0</v>
      </c>
      <c r="U302" s="13">
        <v>0</v>
      </c>
      <c r="V302" s="17">
        <f t="shared" si="34"/>
        <v>0</v>
      </c>
      <c r="W302" s="13">
        <v>4</v>
      </c>
      <c r="X302" s="13">
        <v>0</v>
      </c>
      <c r="Y302" s="13">
        <v>0</v>
      </c>
      <c r="Z302" s="17">
        <v>38.005302700000001</v>
      </c>
      <c r="AA302" s="16">
        <f>(K302+R302+V302-W302-X302-Y302-Z302)/G302</f>
        <v>0.90331537596153844</v>
      </c>
      <c r="AB302" s="13">
        <f t="shared" si="37"/>
        <v>0</v>
      </c>
      <c r="AC302" s="13">
        <f>IF(((G302-K302-R302-V302+W302+X302+Y302+Z302)/Q302)&gt;0,ROUNDUP(((G302-K302-R302-V302+W302+X302+Y302+Z302)/Q302),0),0)</f>
        <v>37</v>
      </c>
      <c r="AD302" s="13">
        <f>IF(((1+G302-K302-R302-V302+W302+X302+Y302+Z302)/Q302)&gt;0,ROUNDUP(((1+G302-K302-R302-V302+W302+X302+Y302+Z302)/Q302),0),0)</f>
        <v>39</v>
      </c>
      <c r="AE302" s="16">
        <f>1/G302</f>
        <v>3.205128205128205E-3</v>
      </c>
      <c r="AF302" s="16">
        <f>P302/(K302+P302)</f>
        <v>0.22781065088757396</v>
      </c>
      <c r="AG302" s="13">
        <v>0</v>
      </c>
      <c r="AH302" s="13">
        <v>23</v>
      </c>
      <c r="AI302" s="13">
        <v>10</v>
      </c>
      <c r="AJ302" s="13">
        <v>25</v>
      </c>
      <c r="AK302" s="13">
        <v>11</v>
      </c>
      <c r="AL302" s="13">
        <f t="shared" si="35"/>
        <v>69</v>
      </c>
      <c r="AM302" s="13">
        <v>3</v>
      </c>
      <c r="AN302" s="13">
        <v>1</v>
      </c>
      <c r="AO302" s="13">
        <v>3</v>
      </c>
      <c r="AP302" s="13">
        <v>1</v>
      </c>
      <c r="AQ302" s="13">
        <f t="shared" si="36"/>
        <v>8</v>
      </c>
      <c r="AR302" s="13" t="s">
        <v>347</v>
      </c>
      <c r="AS302" s="13" t="s">
        <v>78</v>
      </c>
      <c r="AT302" s="13" t="s">
        <v>61</v>
      </c>
      <c r="AU302" s="13">
        <v>8</v>
      </c>
      <c r="AV302" s="13">
        <v>3.49</v>
      </c>
      <c r="AW302" s="13">
        <v>1.79</v>
      </c>
      <c r="AX302" s="13">
        <v>2.7</v>
      </c>
      <c r="AY302" s="16">
        <v>0.82489999999999997</v>
      </c>
      <c r="AZ302" s="16">
        <v>0.78259999999999996</v>
      </c>
      <c r="BA302" s="16">
        <v>0.74980000000000002</v>
      </c>
      <c r="BB302" s="13" t="s">
        <v>689</v>
      </c>
      <c r="BC302" s="13" t="s">
        <v>63</v>
      </c>
    </row>
    <row r="303" spans="1:55" x14ac:dyDescent="0.25">
      <c r="A303" s="13" t="s">
        <v>54</v>
      </c>
      <c r="B303" s="13" t="s">
        <v>124</v>
      </c>
      <c r="C303" s="14" t="s">
        <v>686</v>
      </c>
      <c r="D303" s="15">
        <v>10</v>
      </c>
      <c r="E303" s="15" t="s">
        <v>698</v>
      </c>
      <c r="F303" s="13" t="s">
        <v>699</v>
      </c>
      <c r="G303" s="13">
        <v>294</v>
      </c>
      <c r="H303" s="13">
        <v>214</v>
      </c>
      <c r="I303" s="13">
        <v>3</v>
      </c>
      <c r="J303" s="13">
        <v>1</v>
      </c>
      <c r="K303" s="13">
        <f t="shared" si="31"/>
        <v>210</v>
      </c>
      <c r="L303" s="16">
        <f>K303/G303</f>
        <v>0.7142857142857143</v>
      </c>
      <c r="M303" s="14">
        <v>2.23</v>
      </c>
      <c r="N303" s="13">
        <v>62</v>
      </c>
      <c r="O303" s="13">
        <v>0</v>
      </c>
      <c r="P303" s="13">
        <f t="shared" si="32"/>
        <v>62</v>
      </c>
      <c r="Q303" s="16">
        <v>0.85309999999999997</v>
      </c>
      <c r="R303" s="17">
        <f t="shared" si="33"/>
        <v>52.892199999999995</v>
      </c>
      <c r="S303" s="13">
        <v>2</v>
      </c>
      <c r="T303" s="13">
        <v>0</v>
      </c>
      <c r="U303" s="13">
        <v>3</v>
      </c>
      <c r="V303" s="17">
        <f t="shared" si="34"/>
        <v>4.7061999999999999</v>
      </c>
      <c r="W303" s="13">
        <v>3</v>
      </c>
      <c r="X303" s="13">
        <v>0</v>
      </c>
      <c r="Y303" s="13">
        <v>0</v>
      </c>
      <c r="Z303" s="17">
        <v>21.270046700000002</v>
      </c>
      <c r="AA303" s="16">
        <f>(K303+R303+V303-W303-X303-Y303-Z303)/G303</f>
        <v>0.82764746020408175</v>
      </c>
      <c r="AB303" s="13">
        <f t="shared" si="37"/>
        <v>0</v>
      </c>
      <c r="AC303" s="13">
        <f>IF(((G303-K303-R303-V303+W303+X303+Y303+Z303)/Q303)&gt;0,ROUNDUP(((G303-K303-R303-V303+W303+X303+Y303+Z303)/Q303),0),0)</f>
        <v>60</v>
      </c>
      <c r="AD303" s="13">
        <f>IF(((1+G303-K303-R303-V303+W303+X303+Y303+Z303)/Q303)&gt;0,ROUNDUP(((1+G303-K303-R303-V303+W303+X303+Y303+Z303)/Q303),0),0)</f>
        <v>61</v>
      </c>
      <c r="AE303" s="16">
        <f>1/G303</f>
        <v>3.4013605442176869E-3</v>
      </c>
      <c r="AF303" s="16">
        <f>P303/(K303+P303)</f>
        <v>0.22794117647058823</v>
      </c>
      <c r="AG303" s="13">
        <v>0</v>
      </c>
      <c r="AH303" s="13">
        <v>23</v>
      </c>
      <c r="AI303" s="13">
        <v>11</v>
      </c>
      <c r="AJ303" s="13">
        <v>15</v>
      </c>
      <c r="AK303" s="13">
        <v>8</v>
      </c>
      <c r="AL303" s="13">
        <f t="shared" si="35"/>
        <v>57</v>
      </c>
      <c r="AM303" s="13">
        <v>2</v>
      </c>
      <c r="AN303" s="13">
        <v>1</v>
      </c>
      <c r="AO303" s="13">
        <v>1</v>
      </c>
      <c r="AP303" s="13">
        <v>1</v>
      </c>
      <c r="AQ303" s="13">
        <f t="shared" si="36"/>
        <v>5</v>
      </c>
      <c r="AR303" s="13" t="s">
        <v>347</v>
      </c>
      <c r="AS303" s="13" t="s">
        <v>60</v>
      </c>
      <c r="AT303" s="13" t="s">
        <v>61</v>
      </c>
      <c r="AU303" s="13">
        <v>8</v>
      </c>
      <c r="AV303" s="13">
        <v>3.04</v>
      </c>
      <c r="AW303" s="13">
        <v>1.45</v>
      </c>
      <c r="AX303" s="13">
        <v>2.7</v>
      </c>
      <c r="AY303" s="16">
        <v>0.82220000000000004</v>
      </c>
      <c r="AZ303" s="16">
        <v>0.8851</v>
      </c>
      <c r="BA303" s="16">
        <v>0.74980000000000002</v>
      </c>
      <c r="BB303" s="13" t="s">
        <v>689</v>
      </c>
      <c r="BC303" s="13" t="s">
        <v>63</v>
      </c>
    </row>
    <row r="304" spans="1:55" x14ac:dyDescent="0.25">
      <c r="A304" s="13" t="s">
        <v>80</v>
      </c>
      <c r="B304" s="13" t="s">
        <v>81</v>
      </c>
      <c r="C304" s="14" t="s">
        <v>686</v>
      </c>
      <c r="D304" s="15">
        <v>12</v>
      </c>
      <c r="E304" s="15" t="s">
        <v>700</v>
      </c>
      <c r="F304" s="13" t="s">
        <v>701</v>
      </c>
      <c r="G304" s="13">
        <v>295</v>
      </c>
      <c r="H304" s="13">
        <v>245</v>
      </c>
      <c r="I304" s="13">
        <v>0</v>
      </c>
      <c r="J304" s="13">
        <v>4</v>
      </c>
      <c r="K304" s="13">
        <f t="shared" si="31"/>
        <v>241</v>
      </c>
      <c r="L304" s="16">
        <f>K304/G304</f>
        <v>0.81694915254237288</v>
      </c>
      <c r="M304" s="14">
        <v>2.52</v>
      </c>
      <c r="N304" s="13">
        <v>84</v>
      </c>
      <c r="O304" s="13">
        <v>3</v>
      </c>
      <c r="P304" s="13">
        <f t="shared" si="32"/>
        <v>81</v>
      </c>
      <c r="Q304" s="16">
        <v>0.82830000000000004</v>
      </c>
      <c r="R304" s="17">
        <f t="shared" si="33"/>
        <v>67.092300000000009</v>
      </c>
      <c r="S304" s="13">
        <v>1</v>
      </c>
      <c r="T304" s="13">
        <v>0</v>
      </c>
      <c r="U304" s="13">
        <v>0</v>
      </c>
      <c r="V304" s="17">
        <f t="shared" si="34"/>
        <v>0.82830000000000004</v>
      </c>
      <c r="W304" s="13">
        <v>2</v>
      </c>
      <c r="X304" s="13">
        <v>0</v>
      </c>
      <c r="Y304" s="13">
        <v>0</v>
      </c>
      <c r="Z304" s="17">
        <v>29.901848999999999</v>
      </c>
      <c r="AA304" s="16">
        <f>(K304+R304+V304-W304-X304-Y304-Z304)/G304</f>
        <v>0.93904661355932229</v>
      </c>
      <c r="AB304" s="13">
        <f t="shared" si="37"/>
        <v>0</v>
      </c>
      <c r="AC304" s="13">
        <f>IF(((G304-K304-R304-V304+W304+X304+Y304+Z304)/Q304)&gt;0,ROUNDUP(((G304-K304-R304-V304+W304+X304+Y304+Z304)/Q304),0),0)</f>
        <v>22</v>
      </c>
      <c r="AD304" s="13">
        <f>IF(((1+G304-K304-R304-V304+W304+X304+Y304+Z304)/Q304)&gt;0,ROUNDUP(((1+G304-K304-R304-V304+W304+X304+Y304+Z304)/Q304),0),0)</f>
        <v>23</v>
      </c>
      <c r="AE304" s="16">
        <f>1/G304</f>
        <v>3.3898305084745762E-3</v>
      </c>
      <c r="AF304" s="16">
        <f>P304/(K304+P304)</f>
        <v>0.25155279503105588</v>
      </c>
      <c r="AG304" s="13">
        <v>1</v>
      </c>
      <c r="AH304" s="13">
        <v>31</v>
      </c>
      <c r="AI304" s="13">
        <v>18</v>
      </c>
      <c r="AJ304" s="13">
        <v>9</v>
      </c>
      <c r="AK304" s="13">
        <v>13</v>
      </c>
      <c r="AL304" s="13">
        <f t="shared" si="35"/>
        <v>72</v>
      </c>
      <c r="AM304" s="13">
        <v>7</v>
      </c>
      <c r="AN304" s="13">
        <v>1</v>
      </c>
      <c r="AO304" s="13">
        <v>2</v>
      </c>
      <c r="AP304" s="13">
        <v>2</v>
      </c>
      <c r="AQ304" s="13">
        <f t="shared" si="36"/>
        <v>12</v>
      </c>
      <c r="AR304" s="13" t="s">
        <v>347</v>
      </c>
      <c r="AS304" s="13" t="s">
        <v>84</v>
      </c>
      <c r="AT304" s="13" t="s">
        <v>61</v>
      </c>
      <c r="AU304" s="13">
        <v>8</v>
      </c>
      <c r="AV304" s="13">
        <v>2.98</v>
      </c>
      <c r="AW304" s="13">
        <v>1.34</v>
      </c>
      <c r="AX304" s="13">
        <v>2.7</v>
      </c>
      <c r="AY304" s="16">
        <v>0.85799999999999998</v>
      </c>
      <c r="AZ304" s="16">
        <v>0.76060000000000005</v>
      </c>
      <c r="BA304" s="16">
        <v>0.74980000000000002</v>
      </c>
      <c r="BB304" s="13" t="s">
        <v>689</v>
      </c>
      <c r="BC304" s="13" t="s">
        <v>63</v>
      </c>
    </row>
    <row r="305" spans="1:55" x14ac:dyDescent="0.25">
      <c r="A305" s="13" t="s">
        <v>80</v>
      </c>
      <c r="B305" s="13" t="s">
        <v>141</v>
      </c>
      <c r="C305" s="14" t="s">
        <v>686</v>
      </c>
      <c r="D305" s="15">
        <v>11</v>
      </c>
      <c r="E305" s="15" t="s">
        <v>702</v>
      </c>
      <c r="F305" s="13" t="s">
        <v>703</v>
      </c>
      <c r="G305" s="13">
        <v>302</v>
      </c>
      <c r="H305" s="13">
        <v>254</v>
      </c>
      <c r="I305" s="13">
        <v>4</v>
      </c>
      <c r="J305" s="13">
        <v>0</v>
      </c>
      <c r="K305" s="13">
        <f t="shared" si="31"/>
        <v>250</v>
      </c>
      <c r="L305" s="16">
        <f>K305/G305</f>
        <v>0.82781456953642385</v>
      </c>
      <c r="M305" s="14">
        <v>2.41</v>
      </c>
      <c r="N305" s="13">
        <v>55</v>
      </c>
      <c r="O305" s="13">
        <v>0</v>
      </c>
      <c r="P305" s="13">
        <f t="shared" si="32"/>
        <v>55</v>
      </c>
      <c r="Q305" s="16">
        <v>0.86180000000000001</v>
      </c>
      <c r="R305" s="17">
        <f t="shared" si="33"/>
        <v>47.399000000000001</v>
      </c>
      <c r="S305" s="13">
        <v>0</v>
      </c>
      <c r="T305" s="13">
        <v>0</v>
      </c>
      <c r="U305" s="13">
        <v>3</v>
      </c>
      <c r="V305" s="17">
        <f t="shared" si="34"/>
        <v>3</v>
      </c>
      <c r="W305" s="13">
        <v>10</v>
      </c>
      <c r="X305" s="13">
        <v>0</v>
      </c>
      <c r="Y305" s="13">
        <v>0</v>
      </c>
      <c r="Z305" s="17">
        <v>28.448445899999999</v>
      </c>
      <c r="AA305" s="16">
        <f>(K305+R305+V305-W305-X305-Y305-Z305)/G305</f>
        <v>0.86738594072847675</v>
      </c>
      <c r="AB305" s="13">
        <f t="shared" si="37"/>
        <v>0</v>
      </c>
      <c r="AC305" s="13">
        <f>IF(((G305-K305-R305-V305+W305+X305+Y305+Z305)/Q305)&gt;0,ROUNDUP(((G305-K305-R305-V305+W305+X305+Y305+Z305)/Q305),0),0)</f>
        <v>47</v>
      </c>
      <c r="AD305" s="13">
        <f>IF(((1+G305-K305-R305-V305+W305+X305+Y305+Z305)/Q305)&gt;0,ROUNDUP(((1+G305-K305-R305-V305+W305+X305+Y305+Z305)/Q305),0),0)</f>
        <v>48</v>
      </c>
      <c r="AE305" s="16">
        <f>1/G305</f>
        <v>3.3112582781456954E-3</v>
      </c>
      <c r="AF305" s="16">
        <f>P305/(K305+P305)</f>
        <v>0.18032786885245902</v>
      </c>
      <c r="AG305" s="13">
        <v>0</v>
      </c>
      <c r="AH305" s="13">
        <v>17</v>
      </c>
      <c r="AI305" s="13">
        <v>15</v>
      </c>
      <c r="AJ305" s="13">
        <v>7</v>
      </c>
      <c r="AK305" s="13">
        <v>7</v>
      </c>
      <c r="AL305" s="13">
        <f t="shared" si="35"/>
        <v>46</v>
      </c>
      <c r="AM305" s="13">
        <v>5</v>
      </c>
      <c r="AN305" s="13">
        <v>3</v>
      </c>
      <c r="AO305" s="13">
        <v>1</v>
      </c>
      <c r="AP305" s="13">
        <v>0</v>
      </c>
      <c r="AQ305" s="13">
        <f t="shared" si="36"/>
        <v>9</v>
      </c>
      <c r="AR305" s="13" t="s">
        <v>347</v>
      </c>
      <c r="AS305" s="13" t="s">
        <v>68</v>
      </c>
      <c r="AT305" s="13" t="s">
        <v>61</v>
      </c>
      <c r="AU305" s="13">
        <v>8</v>
      </c>
      <c r="AV305" s="13">
        <v>2.73</v>
      </c>
      <c r="AW305" s="13">
        <v>1.56</v>
      </c>
      <c r="AX305" s="13">
        <v>2.7</v>
      </c>
      <c r="AY305" s="16">
        <v>0.88</v>
      </c>
      <c r="AZ305" s="16">
        <v>0.81689999999999996</v>
      </c>
      <c r="BA305" s="16">
        <v>0.74980000000000002</v>
      </c>
      <c r="BB305" s="13" t="s">
        <v>689</v>
      </c>
      <c r="BC305" s="13" t="s">
        <v>63</v>
      </c>
    </row>
    <row r="306" spans="1:55" x14ac:dyDescent="0.25">
      <c r="A306" s="13" t="s">
        <v>80</v>
      </c>
      <c r="B306" s="13" t="s">
        <v>220</v>
      </c>
      <c r="C306" s="14" t="s">
        <v>686</v>
      </c>
      <c r="D306" s="15">
        <v>12</v>
      </c>
      <c r="E306" s="15" t="s">
        <v>704</v>
      </c>
      <c r="F306" s="13" t="s">
        <v>705</v>
      </c>
      <c r="G306" s="13">
        <v>298</v>
      </c>
      <c r="H306" s="13">
        <v>253</v>
      </c>
      <c r="I306" s="13">
        <v>2</v>
      </c>
      <c r="J306" s="13">
        <v>3</v>
      </c>
      <c r="K306" s="13">
        <f t="shared" si="31"/>
        <v>248</v>
      </c>
      <c r="L306" s="16">
        <f>K306/G306</f>
        <v>0.83221476510067116</v>
      </c>
      <c r="M306" s="14">
        <v>2.63</v>
      </c>
      <c r="N306" s="13">
        <v>71</v>
      </c>
      <c r="O306" s="13">
        <v>0</v>
      </c>
      <c r="P306" s="13">
        <f t="shared" si="32"/>
        <v>71</v>
      </c>
      <c r="Q306" s="16">
        <v>0.78700000000000003</v>
      </c>
      <c r="R306" s="17">
        <f t="shared" si="33"/>
        <v>55.877000000000002</v>
      </c>
      <c r="S306" s="13">
        <v>1</v>
      </c>
      <c r="T306" s="13">
        <v>0</v>
      </c>
      <c r="U306" s="13">
        <v>4</v>
      </c>
      <c r="V306" s="17">
        <f t="shared" si="34"/>
        <v>4.7869999999999999</v>
      </c>
      <c r="W306" s="13">
        <v>3</v>
      </c>
      <c r="X306" s="13">
        <v>0</v>
      </c>
      <c r="Y306" s="13">
        <v>0</v>
      </c>
      <c r="Z306" s="17">
        <v>36.745224299999997</v>
      </c>
      <c r="AA306" s="16">
        <f>(K306+R306+V306-W306-X306-Y306-Z306)/G306</f>
        <v>0.9024119989932885</v>
      </c>
      <c r="AB306" s="13">
        <f t="shared" si="37"/>
        <v>0</v>
      </c>
      <c r="AC306" s="13">
        <f>IF(((G306-K306-R306-V306+W306+X306+Y306+Z306)/Q306)&gt;0,ROUNDUP(((G306-K306-R306-V306+W306+X306+Y306+Z306)/Q306),0),0)</f>
        <v>37</v>
      </c>
      <c r="AD306" s="13">
        <f>IF(((1+G306-K306-R306-V306+W306+X306+Y306+Z306)/Q306)&gt;0,ROUNDUP(((1+G306-K306-R306-V306+W306+X306+Y306+Z306)/Q306),0),0)</f>
        <v>39</v>
      </c>
      <c r="AE306" s="16">
        <f>1/G306</f>
        <v>3.3557046979865771E-3</v>
      </c>
      <c r="AF306" s="16">
        <f>P306/(K306+P306)</f>
        <v>0.2225705329153605</v>
      </c>
      <c r="AG306" s="13">
        <v>0</v>
      </c>
      <c r="AH306" s="13">
        <v>20</v>
      </c>
      <c r="AI306" s="13">
        <v>10</v>
      </c>
      <c r="AJ306" s="13">
        <v>23</v>
      </c>
      <c r="AK306" s="13">
        <v>7</v>
      </c>
      <c r="AL306" s="13">
        <f t="shared" si="35"/>
        <v>60</v>
      </c>
      <c r="AM306" s="13">
        <v>3</v>
      </c>
      <c r="AN306" s="13">
        <v>2</v>
      </c>
      <c r="AO306" s="13">
        <v>5</v>
      </c>
      <c r="AP306" s="13">
        <v>1</v>
      </c>
      <c r="AQ306" s="13">
        <f t="shared" si="36"/>
        <v>11</v>
      </c>
      <c r="AR306" s="13" t="s">
        <v>347</v>
      </c>
      <c r="AS306" s="13" t="s">
        <v>84</v>
      </c>
      <c r="AT306" s="13" t="s">
        <v>61</v>
      </c>
      <c r="AU306" s="13">
        <v>8</v>
      </c>
      <c r="AV306" s="13">
        <v>2.85</v>
      </c>
      <c r="AW306" s="13">
        <v>1.89</v>
      </c>
      <c r="AX306" s="13">
        <v>2.7</v>
      </c>
      <c r="AY306" s="16">
        <v>0.79149999999999998</v>
      </c>
      <c r="AZ306" s="16">
        <v>0.77270000000000005</v>
      </c>
      <c r="BA306" s="16">
        <v>0.74980000000000002</v>
      </c>
      <c r="BB306" s="13" t="s">
        <v>689</v>
      </c>
      <c r="BC306" s="13" t="s">
        <v>63</v>
      </c>
    </row>
    <row r="307" spans="1:55" x14ac:dyDescent="0.25">
      <c r="A307" s="13" t="s">
        <v>64</v>
      </c>
      <c r="B307" s="13" t="s">
        <v>197</v>
      </c>
      <c r="C307" s="14" t="s">
        <v>686</v>
      </c>
      <c r="D307" s="15">
        <v>11</v>
      </c>
      <c r="E307" s="15" t="s">
        <v>706</v>
      </c>
      <c r="F307" s="13" t="s">
        <v>707</v>
      </c>
      <c r="G307" s="13">
        <v>298</v>
      </c>
      <c r="H307" s="13">
        <v>233</v>
      </c>
      <c r="I307" s="13">
        <v>2</v>
      </c>
      <c r="J307" s="13">
        <v>4</v>
      </c>
      <c r="K307" s="13">
        <f t="shared" si="31"/>
        <v>227</v>
      </c>
      <c r="L307" s="16">
        <f>K307/G307</f>
        <v>0.76174496644295298</v>
      </c>
      <c r="M307" s="14">
        <v>2.12</v>
      </c>
      <c r="N307" s="13">
        <v>58</v>
      </c>
      <c r="O307" s="13">
        <v>0</v>
      </c>
      <c r="P307" s="13">
        <f t="shared" si="32"/>
        <v>58</v>
      </c>
      <c r="Q307" s="16">
        <v>0.86</v>
      </c>
      <c r="R307" s="17">
        <f t="shared" si="33"/>
        <v>49.88</v>
      </c>
      <c r="S307" s="13">
        <v>0</v>
      </c>
      <c r="T307" s="13">
        <v>0</v>
      </c>
      <c r="U307" s="13">
        <v>2</v>
      </c>
      <c r="V307" s="17">
        <f t="shared" si="34"/>
        <v>2</v>
      </c>
      <c r="W307" s="13">
        <v>0</v>
      </c>
      <c r="X307" s="13">
        <v>0</v>
      </c>
      <c r="Y307" s="13">
        <v>0</v>
      </c>
      <c r="Z307" s="17">
        <v>21.842287500000001</v>
      </c>
      <c r="AA307" s="16">
        <f>(K307+R307+V307-W307-X307-Y307-Z307)/G307</f>
        <v>0.86254265939597319</v>
      </c>
      <c r="AB307" s="13">
        <f t="shared" si="37"/>
        <v>0</v>
      </c>
      <c r="AC307" s="13">
        <f>IF(((G307-K307-R307-V307+W307+X307+Y307+Z307)/Q307)&gt;0,ROUNDUP(((G307-K307-R307-V307+W307+X307+Y307+Z307)/Q307),0),0)</f>
        <v>48</v>
      </c>
      <c r="AD307" s="13">
        <f>IF(((1+G307-K307-R307-V307+W307+X307+Y307+Z307)/Q307)&gt;0,ROUNDUP(((1+G307-K307-R307-V307+W307+X307+Y307+Z307)/Q307),0),0)</f>
        <v>49</v>
      </c>
      <c r="AE307" s="16">
        <f>1/G307</f>
        <v>3.3557046979865771E-3</v>
      </c>
      <c r="AF307" s="16">
        <f>P307/(K307+P307)</f>
        <v>0.20350877192982456</v>
      </c>
      <c r="AG307" s="13">
        <v>1</v>
      </c>
      <c r="AH307" s="13">
        <v>9</v>
      </c>
      <c r="AI307" s="13">
        <v>13</v>
      </c>
      <c r="AJ307" s="13">
        <v>15</v>
      </c>
      <c r="AK307" s="13">
        <v>6</v>
      </c>
      <c r="AL307" s="13">
        <f t="shared" si="35"/>
        <v>44</v>
      </c>
      <c r="AM307" s="13">
        <v>0</v>
      </c>
      <c r="AN307" s="13">
        <v>4</v>
      </c>
      <c r="AO307" s="13">
        <v>2</v>
      </c>
      <c r="AP307" s="13">
        <v>8</v>
      </c>
      <c r="AQ307" s="13">
        <f t="shared" si="36"/>
        <v>14</v>
      </c>
      <c r="AR307" s="13" t="s">
        <v>347</v>
      </c>
      <c r="AS307" s="13" t="s">
        <v>68</v>
      </c>
      <c r="AT307" s="13" t="s">
        <v>61</v>
      </c>
      <c r="AU307" s="13">
        <v>8</v>
      </c>
      <c r="AV307" s="13">
        <v>3.08</v>
      </c>
      <c r="AW307" s="13">
        <v>1.0900000000000001</v>
      </c>
      <c r="AX307" s="13">
        <v>2.7</v>
      </c>
      <c r="AY307" s="16">
        <v>0.84809999999999997</v>
      </c>
      <c r="AZ307" s="16">
        <v>0.87319999999999998</v>
      </c>
      <c r="BA307" s="16">
        <v>0.74980000000000002</v>
      </c>
      <c r="BB307" s="13" t="s">
        <v>689</v>
      </c>
      <c r="BC307" s="13" t="s">
        <v>63</v>
      </c>
    </row>
    <row r="308" spans="1:55" x14ac:dyDescent="0.25">
      <c r="A308" s="13" t="s">
        <v>80</v>
      </c>
      <c r="B308" s="13" t="s">
        <v>231</v>
      </c>
      <c r="C308" s="14" t="s">
        <v>686</v>
      </c>
      <c r="D308" s="15">
        <v>11</v>
      </c>
      <c r="E308" s="15" t="s">
        <v>708</v>
      </c>
      <c r="F308" s="13" t="s">
        <v>709</v>
      </c>
      <c r="G308" s="13">
        <v>241</v>
      </c>
      <c r="H308" s="13">
        <v>205</v>
      </c>
      <c r="I308" s="13">
        <v>0</v>
      </c>
      <c r="J308" s="13">
        <v>1</v>
      </c>
      <c r="K308" s="13">
        <f t="shared" si="31"/>
        <v>204</v>
      </c>
      <c r="L308" s="16">
        <f>K308/G308</f>
        <v>0.84647302904564314</v>
      </c>
      <c r="M308" s="14">
        <v>2.38</v>
      </c>
      <c r="N308" s="13">
        <v>51</v>
      </c>
      <c r="O308" s="13">
        <v>0</v>
      </c>
      <c r="P308" s="13">
        <f t="shared" si="32"/>
        <v>51</v>
      </c>
      <c r="Q308" s="16">
        <v>0.76290000000000002</v>
      </c>
      <c r="R308" s="17">
        <f t="shared" si="33"/>
        <v>38.907899999999998</v>
      </c>
      <c r="S308" s="13">
        <v>2</v>
      </c>
      <c r="T308" s="13">
        <v>0</v>
      </c>
      <c r="U308" s="13">
        <v>0</v>
      </c>
      <c r="V308" s="17">
        <f t="shared" si="34"/>
        <v>1.5258</v>
      </c>
      <c r="W308" s="13">
        <v>11</v>
      </c>
      <c r="X308" s="13">
        <v>0</v>
      </c>
      <c r="Y308" s="13">
        <v>0</v>
      </c>
      <c r="Z308" s="17">
        <v>25.006606000000001</v>
      </c>
      <c r="AA308" s="16">
        <f>(K308+R308+V308-W308-X308-Y308-Z308)/G308</f>
        <v>0.86484271369294596</v>
      </c>
      <c r="AB308" s="13">
        <f t="shared" si="37"/>
        <v>0</v>
      </c>
      <c r="AC308" s="13">
        <f>IF(((G308-K308-R308-V308+W308+X308+Y308+Z308)/Q308)&gt;0,ROUNDUP(((G308-K308-R308-V308+W308+X308+Y308+Z308)/Q308),0),0)</f>
        <v>43</v>
      </c>
      <c r="AD308" s="13">
        <f>IF(((1+G308-K308-R308-V308+W308+X308+Y308+Z308)/Q308)&gt;0,ROUNDUP(((1+G308-K308-R308-V308+W308+X308+Y308+Z308)/Q308),0),0)</f>
        <v>45</v>
      </c>
      <c r="AE308" s="16">
        <f>1/G308</f>
        <v>4.1493775933609959E-3</v>
      </c>
      <c r="AF308" s="16">
        <f>P308/(K308+P308)</f>
        <v>0.2</v>
      </c>
      <c r="AG308" s="13">
        <v>0</v>
      </c>
      <c r="AH308" s="13">
        <v>22</v>
      </c>
      <c r="AI308" s="13">
        <v>8</v>
      </c>
      <c r="AJ308" s="13">
        <v>9</v>
      </c>
      <c r="AK308" s="13">
        <v>5</v>
      </c>
      <c r="AL308" s="13">
        <f t="shared" si="35"/>
        <v>44</v>
      </c>
      <c r="AM308" s="13">
        <v>6</v>
      </c>
      <c r="AN308" s="13">
        <v>0</v>
      </c>
      <c r="AO308" s="13">
        <v>0</v>
      </c>
      <c r="AP308" s="13">
        <v>1</v>
      </c>
      <c r="AQ308" s="13">
        <f t="shared" si="36"/>
        <v>7</v>
      </c>
      <c r="AR308" s="13" t="s">
        <v>347</v>
      </c>
      <c r="AS308" s="13" t="s">
        <v>110</v>
      </c>
      <c r="AT308" s="13" t="s">
        <v>61</v>
      </c>
      <c r="AU308" s="13">
        <v>8</v>
      </c>
      <c r="AV308" s="13">
        <v>2.65</v>
      </c>
      <c r="AW308" s="13">
        <v>1.53</v>
      </c>
      <c r="AX308" s="13">
        <v>2.7</v>
      </c>
      <c r="AY308" s="16">
        <v>0.74029999999999996</v>
      </c>
      <c r="AZ308" s="16">
        <v>0.84309999999999996</v>
      </c>
      <c r="BA308" s="16">
        <v>0.74980000000000002</v>
      </c>
      <c r="BB308" s="13" t="s">
        <v>689</v>
      </c>
      <c r="BC308" s="13" t="s">
        <v>63</v>
      </c>
    </row>
    <row r="309" spans="1:55" x14ac:dyDescent="0.25">
      <c r="A309" s="13" t="s">
        <v>54</v>
      </c>
      <c r="B309" s="13" t="s">
        <v>157</v>
      </c>
      <c r="C309" s="14" t="s">
        <v>686</v>
      </c>
      <c r="D309" s="15">
        <v>12</v>
      </c>
      <c r="E309" s="15" t="s">
        <v>710</v>
      </c>
      <c r="F309" s="13" t="s">
        <v>711</v>
      </c>
      <c r="G309" s="13">
        <v>282</v>
      </c>
      <c r="H309" s="13">
        <v>198</v>
      </c>
      <c r="I309" s="13">
        <v>0</v>
      </c>
      <c r="J309" s="13">
        <v>1</v>
      </c>
      <c r="K309" s="13">
        <f t="shared" si="31"/>
        <v>197</v>
      </c>
      <c r="L309" s="16">
        <f>K309/G309</f>
        <v>0.6985815602836879</v>
      </c>
      <c r="M309" s="14">
        <v>2.92</v>
      </c>
      <c r="N309" s="13">
        <v>76</v>
      </c>
      <c r="O309" s="13">
        <v>0</v>
      </c>
      <c r="P309" s="13">
        <f t="shared" si="32"/>
        <v>76</v>
      </c>
      <c r="Q309" s="16">
        <v>0.6966</v>
      </c>
      <c r="R309" s="17">
        <f t="shared" si="33"/>
        <v>52.941600000000001</v>
      </c>
      <c r="S309" s="13">
        <v>0</v>
      </c>
      <c r="T309" s="13">
        <v>0</v>
      </c>
      <c r="U309" s="13">
        <v>0</v>
      </c>
      <c r="V309" s="17">
        <f t="shared" si="34"/>
        <v>0</v>
      </c>
      <c r="W309" s="13">
        <v>1</v>
      </c>
      <c r="X309" s="13">
        <v>0</v>
      </c>
      <c r="Y309" s="13">
        <v>0</v>
      </c>
      <c r="Z309" s="17">
        <v>24.240722300000002</v>
      </c>
      <c r="AA309" s="16">
        <f>(K309+R309+V309-W309-X309-Y309-Z309)/G309</f>
        <v>0.79681162304964537</v>
      </c>
      <c r="AB309" s="13">
        <f t="shared" si="37"/>
        <v>5</v>
      </c>
      <c r="AC309" s="13">
        <f>IF(((G309-K309-R309-V309+W309+X309+Y309+Z309)/Q309)&gt;0,ROUNDUP(((G309-K309-R309-V309+W309+X309+Y309+Z309)/Q309),0),0)</f>
        <v>83</v>
      </c>
      <c r="AD309" s="13">
        <f>IF(((1+G309-K309-R309-V309+W309+X309+Y309+Z309)/Q309)&gt;0,ROUNDUP(((1+G309-K309-R309-V309+W309+X309+Y309+Z309)/Q309),0),0)</f>
        <v>84</v>
      </c>
      <c r="AE309" s="16">
        <f>1/G309</f>
        <v>3.5460992907801418E-3</v>
      </c>
      <c r="AF309" s="16">
        <f>P309/(K309+P309)</f>
        <v>0.2783882783882784</v>
      </c>
      <c r="AG309" s="13">
        <v>0</v>
      </c>
      <c r="AH309" s="13">
        <v>22</v>
      </c>
      <c r="AI309" s="13">
        <v>18</v>
      </c>
      <c r="AJ309" s="13">
        <v>21</v>
      </c>
      <c r="AK309" s="13">
        <v>7</v>
      </c>
      <c r="AL309" s="13">
        <f t="shared" si="35"/>
        <v>68</v>
      </c>
      <c r="AM309" s="13">
        <v>0</v>
      </c>
      <c r="AN309" s="13">
        <v>1</v>
      </c>
      <c r="AO309" s="13">
        <v>2</v>
      </c>
      <c r="AP309" s="13">
        <v>5</v>
      </c>
      <c r="AQ309" s="13">
        <f t="shared" si="36"/>
        <v>8</v>
      </c>
      <c r="AR309" s="13" t="s">
        <v>347</v>
      </c>
      <c r="AS309" s="13" t="s">
        <v>89</v>
      </c>
      <c r="AT309" s="13" t="s">
        <v>61</v>
      </c>
      <c r="AU309" s="13">
        <v>8</v>
      </c>
      <c r="AV309" s="13">
        <v>3.05</v>
      </c>
      <c r="AW309" s="13">
        <v>2.44</v>
      </c>
      <c r="AX309" s="13">
        <v>2.7</v>
      </c>
      <c r="AY309" s="16">
        <v>0.74419999999999997</v>
      </c>
      <c r="AZ309" s="16">
        <v>0.5645</v>
      </c>
      <c r="BA309" s="16">
        <v>0.74980000000000002</v>
      </c>
      <c r="BB309" s="13" t="s">
        <v>689</v>
      </c>
      <c r="BC309" s="13" t="s">
        <v>63</v>
      </c>
    </row>
    <row r="310" spans="1:55" x14ac:dyDescent="0.25">
      <c r="A310" s="13" t="s">
        <v>54</v>
      </c>
      <c r="B310" s="13" t="s">
        <v>166</v>
      </c>
      <c r="C310" s="14" t="s">
        <v>686</v>
      </c>
      <c r="D310" s="15">
        <v>10</v>
      </c>
      <c r="E310" s="15" t="s">
        <v>712</v>
      </c>
      <c r="F310" s="13" t="s">
        <v>713</v>
      </c>
      <c r="G310" s="13">
        <v>169</v>
      </c>
      <c r="H310" s="13">
        <v>130</v>
      </c>
      <c r="I310" s="13">
        <v>1</v>
      </c>
      <c r="J310" s="13">
        <v>1</v>
      </c>
      <c r="K310" s="13">
        <f t="shared" si="31"/>
        <v>128</v>
      </c>
      <c r="L310" s="16">
        <f>K310/G310</f>
        <v>0.75739644970414199</v>
      </c>
      <c r="M310" s="14">
        <v>1.92</v>
      </c>
      <c r="N310" s="13">
        <v>38</v>
      </c>
      <c r="O310" s="13">
        <v>1</v>
      </c>
      <c r="P310" s="13">
        <f t="shared" si="32"/>
        <v>37</v>
      </c>
      <c r="Q310" s="16">
        <v>0.80389999999999995</v>
      </c>
      <c r="R310" s="17">
        <f t="shared" si="33"/>
        <v>29.744299999999999</v>
      </c>
      <c r="S310" s="13">
        <v>1</v>
      </c>
      <c r="T310" s="13">
        <v>0</v>
      </c>
      <c r="U310" s="13">
        <v>1</v>
      </c>
      <c r="V310" s="17">
        <f t="shared" si="34"/>
        <v>1.8039000000000001</v>
      </c>
      <c r="W310" s="13">
        <v>6</v>
      </c>
      <c r="X310" s="13">
        <v>1</v>
      </c>
      <c r="Y310" s="13">
        <v>0</v>
      </c>
      <c r="Z310" s="17">
        <v>11.8861922</v>
      </c>
      <c r="AA310" s="16">
        <f>(K310+R310+V310-W310-X310-Y310-Z310)/G310</f>
        <v>0.83231957278106505</v>
      </c>
      <c r="AB310" s="13">
        <f t="shared" si="37"/>
        <v>0</v>
      </c>
      <c r="AC310" s="13">
        <f>IF(((G310-K310-R310-V310+W310+X310+Y310+Z310)/Q310)&gt;0,ROUNDUP(((G310-K310-R310-V310+W310+X310+Y310+Z310)/Q310),0),0)</f>
        <v>36</v>
      </c>
      <c r="AD310" s="13">
        <f>IF(((1+G310-K310-R310-V310+W310+X310+Y310+Z310)/Q310)&gt;0,ROUNDUP(((1+G310-K310-R310-V310+W310+X310+Y310+Z310)/Q310),0),0)</f>
        <v>37</v>
      </c>
      <c r="AE310" s="16">
        <f>1/G310</f>
        <v>5.9171597633136093E-3</v>
      </c>
      <c r="AF310" s="16">
        <f>P310/(K310+P310)</f>
        <v>0.22424242424242424</v>
      </c>
      <c r="AG310" s="13">
        <v>0</v>
      </c>
      <c r="AH310" s="13">
        <v>20</v>
      </c>
      <c r="AI310" s="13">
        <v>8</v>
      </c>
      <c r="AJ310" s="13">
        <v>7</v>
      </c>
      <c r="AK310" s="13">
        <v>2</v>
      </c>
      <c r="AL310" s="13">
        <f t="shared" si="35"/>
        <v>37</v>
      </c>
      <c r="AM310" s="13">
        <v>0</v>
      </c>
      <c r="AN310" s="13">
        <v>1</v>
      </c>
      <c r="AO310" s="13">
        <v>0</v>
      </c>
      <c r="AP310" s="13">
        <v>0</v>
      </c>
      <c r="AQ310" s="13">
        <f t="shared" si="36"/>
        <v>1</v>
      </c>
      <c r="AR310" s="13" t="s">
        <v>347</v>
      </c>
      <c r="AS310" s="13" t="s">
        <v>60</v>
      </c>
      <c r="AT310" s="13" t="s">
        <v>61</v>
      </c>
      <c r="AU310" s="13">
        <v>8</v>
      </c>
      <c r="AV310" s="13">
        <v>2.15</v>
      </c>
      <c r="AW310" s="13">
        <v>0.97</v>
      </c>
      <c r="AX310" s="13">
        <v>2.7</v>
      </c>
      <c r="AY310" s="16">
        <v>0.83189999999999997</v>
      </c>
      <c r="AZ310" s="16">
        <v>0.70589999999999997</v>
      </c>
      <c r="BA310" s="16">
        <v>0.74980000000000002</v>
      </c>
      <c r="BB310" s="13" t="s">
        <v>689</v>
      </c>
      <c r="BC310" s="13" t="s">
        <v>63</v>
      </c>
    </row>
    <row r="311" spans="1:55" x14ac:dyDescent="0.25">
      <c r="A311" s="13" t="s">
        <v>64</v>
      </c>
      <c r="B311" s="13" t="s">
        <v>302</v>
      </c>
      <c r="C311" s="14" t="s">
        <v>686</v>
      </c>
      <c r="D311" s="15">
        <v>11</v>
      </c>
      <c r="E311" s="15" t="s">
        <v>714</v>
      </c>
      <c r="F311" s="13" t="s">
        <v>715</v>
      </c>
      <c r="G311" s="13">
        <v>298</v>
      </c>
      <c r="H311" s="13">
        <v>207</v>
      </c>
      <c r="I311" s="13">
        <v>1</v>
      </c>
      <c r="J311" s="13">
        <v>0</v>
      </c>
      <c r="K311" s="13">
        <f t="shared" si="31"/>
        <v>206</v>
      </c>
      <c r="L311" s="16">
        <f>K311/G311</f>
        <v>0.6912751677852349</v>
      </c>
      <c r="M311" s="14">
        <v>2.7</v>
      </c>
      <c r="N311" s="13">
        <v>77</v>
      </c>
      <c r="O311" s="13">
        <v>0</v>
      </c>
      <c r="P311" s="13">
        <f t="shared" si="32"/>
        <v>77</v>
      </c>
      <c r="Q311" s="16">
        <v>0.79620000000000002</v>
      </c>
      <c r="R311" s="17">
        <f t="shared" si="33"/>
        <v>61.307400000000001</v>
      </c>
      <c r="S311" s="13">
        <v>0</v>
      </c>
      <c r="T311" s="13">
        <v>0</v>
      </c>
      <c r="U311" s="13">
        <v>1</v>
      </c>
      <c r="V311" s="17">
        <f t="shared" si="34"/>
        <v>1</v>
      </c>
      <c r="W311" s="13">
        <v>2</v>
      </c>
      <c r="X311" s="13">
        <v>1</v>
      </c>
      <c r="Y311" s="13">
        <v>0</v>
      </c>
      <c r="Z311" s="17">
        <v>27.222452400000002</v>
      </c>
      <c r="AA311" s="16">
        <f>(K311+R311+V311-W311-X311-Y311-Z311)/G311</f>
        <v>0.7989427771812081</v>
      </c>
      <c r="AB311" s="13">
        <f t="shared" si="37"/>
        <v>4</v>
      </c>
      <c r="AC311" s="13">
        <f>IF(((G311-K311-R311-V311+W311+X311+Y311+Z311)/Q311)&gt;0,ROUNDUP(((G311-K311-R311-V311+W311+X311+Y311+Z311)/Q311),0),0)</f>
        <v>76</v>
      </c>
      <c r="AD311" s="13">
        <f>IF(((1+G311-K311-R311-V311+W311+X311+Y311+Z311)/Q311)&gt;0,ROUNDUP(((1+G311-K311-R311-V311+W311+X311+Y311+Z311)/Q311),0),0)</f>
        <v>77</v>
      </c>
      <c r="AE311" s="16">
        <f>1/G311</f>
        <v>3.3557046979865771E-3</v>
      </c>
      <c r="AF311" s="16">
        <f>P311/(K311+P311)</f>
        <v>0.27208480565371024</v>
      </c>
      <c r="AG311" s="13">
        <v>0</v>
      </c>
      <c r="AH311" s="13">
        <v>23</v>
      </c>
      <c r="AI311" s="13">
        <v>10</v>
      </c>
      <c r="AJ311" s="13">
        <v>31</v>
      </c>
      <c r="AK311" s="13">
        <v>8</v>
      </c>
      <c r="AL311" s="13">
        <f t="shared" si="35"/>
        <v>72</v>
      </c>
      <c r="AM311" s="13">
        <v>0</v>
      </c>
      <c r="AN311" s="13">
        <v>1</v>
      </c>
      <c r="AO311" s="13">
        <v>3</v>
      </c>
      <c r="AP311" s="13">
        <v>1</v>
      </c>
      <c r="AQ311" s="13">
        <f t="shared" si="36"/>
        <v>5</v>
      </c>
      <c r="AR311" s="13" t="s">
        <v>347</v>
      </c>
      <c r="AS311" s="13" t="s">
        <v>68</v>
      </c>
      <c r="AT311" s="13" t="s">
        <v>61</v>
      </c>
      <c r="AU311" s="13">
        <v>8</v>
      </c>
      <c r="AV311" s="13">
        <v>3.01</v>
      </c>
      <c r="AW311" s="13">
        <v>1.53</v>
      </c>
      <c r="AX311" s="13">
        <v>2.7</v>
      </c>
      <c r="AY311" s="16">
        <v>0.81599999999999995</v>
      </c>
      <c r="AZ311" s="16">
        <v>0.72919999999999996</v>
      </c>
      <c r="BA311" s="16">
        <v>0.74980000000000002</v>
      </c>
      <c r="BB311" s="13" t="s">
        <v>689</v>
      </c>
      <c r="BC311" s="13" t="s">
        <v>63</v>
      </c>
    </row>
    <row r="312" spans="1:55" x14ac:dyDescent="0.25">
      <c r="A312" s="13" t="s">
        <v>64</v>
      </c>
      <c r="B312" s="13" t="s">
        <v>173</v>
      </c>
      <c r="C312" s="14" t="s">
        <v>686</v>
      </c>
      <c r="D312" s="15">
        <v>12</v>
      </c>
      <c r="E312" s="15" t="s">
        <v>716</v>
      </c>
      <c r="F312" s="13" t="s">
        <v>717</v>
      </c>
      <c r="G312" s="13">
        <v>288</v>
      </c>
      <c r="H312" s="13">
        <v>230</v>
      </c>
      <c r="I312" s="13">
        <v>0</v>
      </c>
      <c r="J312" s="13">
        <v>0</v>
      </c>
      <c r="K312" s="13">
        <f t="shared" si="31"/>
        <v>230</v>
      </c>
      <c r="L312" s="16">
        <f>K312/G312</f>
        <v>0.79861111111111116</v>
      </c>
      <c r="M312" s="14">
        <v>3.06</v>
      </c>
      <c r="N312" s="13">
        <v>46</v>
      </c>
      <c r="O312" s="13">
        <v>1</v>
      </c>
      <c r="P312" s="13">
        <f t="shared" si="32"/>
        <v>45</v>
      </c>
      <c r="Q312" s="16">
        <v>0.7349</v>
      </c>
      <c r="R312" s="17">
        <f t="shared" si="33"/>
        <v>33.070500000000003</v>
      </c>
      <c r="S312" s="13">
        <v>0</v>
      </c>
      <c r="T312" s="13">
        <v>0</v>
      </c>
      <c r="U312" s="13">
        <v>0</v>
      </c>
      <c r="V312" s="17">
        <f t="shared" si="34"/>
        <v>0</v>
      </c>
      <c r="W312" s="13">
        <v>12</v>
      </c>
      <c r="X312" s="13">
        <v>0</v>
      </c>
      <c r="Y312" s="13">
        <v>0</v>
      </c>
      <c r="Z312" s="17">
        <v>30.635098800000002</v>
      </c>
      <c r="AA312" s="16">
        <f>(K312+R312+V312-W312-X312-Y312-Z312)/G312</f>
        <v>0.76540069861111104</v>
      </c>
      <c r="AB312" s="13">
        <f t="shared" si="37"/>
        <v>17</v>
      </c>
      <c r="AC312" s="13">
        <f>IF(((G312-K312-R312-V312+W312+X312+Y312+Z312)/Q312)&gt;0,ROUNDUP(((G312-K312-R312-V312+W312+X312+Y312+Z312)/Q312),0),0)</f>
        <v>92</v>
      </c>
      <c r="AD312" s="13">
        <f>IF(((1+G312-K312-R312-V312+W312+X312+Y312+Z312)/Q312)&gt;0,ROUNDUP(((1+G312-K312-R312-V312+W312+X312+Y312+Z312)/Q312),0),0)</f>
        <v>94</v>
      </c>
      <c r="AE312" s="16">
        <f>1/G312</f>
        <v>3.472222222222222E-3</v>
      </c>
      <c r="AF312" s="16">
        <f>P312/(K312+P312)</f>
        <v>0.16363636363636364</v>
      </c>
      <c r="AG312" s="13">
        <v>0</v>
      </c>
      <c r="AH312" s="13">
        <v>7</v>
      </c>
      <c r="AI312" s="13">
        <v>8</v>
      </c>
      <c r="AJ312" s="13">
        <v>19</v>
      </c>
      <c r="AK312" s="13">
        <v>11</v>
      </c>
      <c r="AL312" s="13">
        <f t="shared" si="35"/>
        <v>45</v>
      </c>
      <c r="AM312" s="13">
        <v>1</v>
      </c>
      <c r="AN312" s="13">
        <v>0</v>
      </c>
      <c r="AO312" s="13">
        <v>0</v>
      </c>
      <c r="AP312" s="13">
        <v>0</v>
      </c>
      <c r="AQ312" s="13">
        <f t="shared" si="36"/>
        <v>1</v>
      </c>
      <c r="AR312" s="13" t="s">
        <v>347</v>
      </c>
      <c r="AS312" s="13" t="s">
        <v>68</v>
      </c>
      <c r="AT312" s="13" t="s">
        <v>61</v>
      </c>
      <c r="AU312" s="13">
        <v>8</v>
      </c>
      <c r="AV312" s="13">
        <v>3.32</v>
      </c>
      <c r="AW312" s="13">
        <v>1.57</v>
      </c>
      <c r="AX312" s="13">
        <v>2.7</v>
      </c>
      <c r="AY312" s="16">
        <v>0.7429</v>
      </c>
      <c r="AZ312" s="16">
        <v>0.69230000000000003</v>
      </c>
      <c r="BA312" s="16">
        <v>0.74980000000000002</v>
      </c>
      <c r="BB312" s="13" t="s">
        <v>689</v>
      </c>
      <c r="BC312" s="13" t="s">
        <v>63</v>
      </c>
    </row>
    <row r="313" spans="1:55" x14ac:dyDescent="0.25">
      <c r="A313" s="13" t="s">
        <v>80</v>
      </c>
      <c r="B313" s="13" t="s">
        <v>115</v>
      </c>
      <c r="C313" s="14" t="s">
        <v>686</v>
      </c>
      <c r="D313" s="15">
        <v>11</v>
      </c>
      <c r="E313" s="15" t="s">
        <v>718</v>
      </c>
      <c r="F313" s="13" t="s">
        <v>719</v>
      </c>
      <c r="G313" s="13">
        <v>248</v>
      </c>
      <c r="H313" s="13">
        <v>228</v>
      </c>
      <c r="I313" s="13">
        <v>1</v>
      </c>
      <c r="J313" s="13">
        <v>0</v>
      </c>
      <c r="K313" s="13">
        <f t="shared" si="31"/>
        <v>227</v>
      </c>
      <c r="L313" s="16">
        <f>K313/G313</f>
        <v>0.91532258064516125</v>
      </c>
      <c r="M313" s="14">
        <v>2.6</v>
      </c>
      <c r="N313" s="13">
        <v>58</v>
      </c>
      <c r="O313" s="13">
        <v>0</v>
      </c>
      <c r="P313" s="13">
        <f t="shared" si="32"/>
        <v>58</v>
      </c>
      <c r="Q313" s="16">
        <v>0.66779999999999995</v>
      </c>
      <c r="R313" s="17">
        <f t="shared" si="33"/>
        <v>38.732399999999998</v>
      </c>
      <c r="S313" s="13">
        <v>1</v>
      </c>
      <c r="T313" s="13">
        <v>1</v>
      </c>
      <c r="U313" s="13">
        <v>0</v>
      </c>
      <c r="V313" s="17">
        <f t="shared" si="34"/>
        <v>1.3355999999999999</v>
      </c>
      <c r="W313" s="13">
        <v>4</v>
      </c>
      <c r="X313" s="13">
        <v>1</v>
      </c>
      <c r="Y313" s="13">
        <v>0</v>
      </c>
      <c r="Z313" s="17">
        <v>29.665535599999998</v>
      </c>
      <c r="AA313" s="16">
        <f>(K313+R313+V313-W313-X313-Y313-Z313)/G313</f>
        <v>0.93710671129032252</v>
      </c>
      <c r="AB313" s="13">
        <f t="shared" si="37"/>
        <v>0</v>
      </c>
      <c r="AC313" s="13">
        <f>IF(((G313-K313-R313-V313+W313+X313+Y313+Z313)/Q313)&gt;0,ROUNDUP(((G313-K313-R313-V313+W313+X313+Y313+Z313)/Q313),0),0)</f>
        <v>24</v>
      </c>
      <c r="AD313" s="13">
        <f>IF(((1+G313-K313-R313-V313+W313+X313+Y313+Z313)/Q313)&gt;0,ROUNDUP(((1+G313-K313-R313-V313+W313+X313+Y313+Z313)/Q313),0),0)</f>
        <v>25</v>
      </c>
      <c r="AE313" s="16">
        <f>1/G313</f>
        <v>4.0322580645161289E-3</v>
      </c>
      <c r="AF313" s="16">
        <f>P313/(K313+P313)</f>
        <v>0.20350877192982456</v>
      </c>
      <c r="AG313" s="13">
        <v>0</v>
      </c>
      <c r="AH313" s="13">
        <v>20</v>
      </c>
      <c r="AI313" s="13">
        <v>18</v>
      </c>
      <c r="AJ313" s="13">
        <v>2</v>
      </c>
      <c r="AK313" s="13">
        <v>10</v>
      </c>
      <c r="AL313" s="13">
        <f t="shared" si="35"/>
        <v>50</v>
      </c>
      <c r="AM313" s="13">
        <v>3</v>
      </c>
      <c r="AN313" s="13">
        <v>2</v>
      </c>
      <c r="AO313" s="13">
        <v>0</v>
      </c>
      <c r="AP313" s="13">
        <v>3</v>
      </c>
      <c r="AQ313" s="13">
        <f t="shared" si="36"/>
        <v>8</v>
      </c>
      <c r="AR313" s="13" t="s">
        <v>347</v>
      </c>
      <c r="AS313" s="13" t="s">
        <v>110</v>
      </c>
      <c r="AT313" s="13" t="s">
        <v>61</v>
      </c>
      <c r="AU313" s="13">
        <v>8</v>
      </c>
      <c r="AV313" s="13">
        <v>2.96</v>
      </c>
      <c r="AW313" s="13">
        <v>1.36</v>
      </c>
      <c r="AX313" s="13">
        <v>2.7</v>
      </c>
      <c r="AY313" s="16">
        <v>0.64229999999999998</v>
      </c>
      <c r="AZ313" s="16">
        <v>0.77590000000000003</v>
      </c>
      <c r="BA313" s="16">
        <v>0.74980000000000002</v>
      </c>
      <c r="BB313" s="13" t="s">
        <v>689</v>
      </c>
      <c r="BC313" s="13" t="s">
        <v>63</v>
      </c>
    </row>
    <row r="314" spans="1:55" x14ac:dyDescent="0.25">
      <c r="A314" s="13" t="s">
        <v>64</v>
      </c>
      <c r="B314" s="13" t="s">
        <v>74</v>
      </c>
      <c r="C314" s="14" t="s">
        <v>686</v>
      </c>
      <c r="D314" s="15">
        <v>12</v>
      </c>
      <c r="E314" s="15" t="s">
        <v>720</v>
      </c>
      <c r="F314" s="13" t="s">
        <v>721</v>
      </c>
      <c r="G314" s="13">
        <v>321</v>
      </c>
      <c r="H314" s="13">
        <v>196</v>
      </c>
      <c r="I314" s="13">
        <v>0</v>
      </c>
      <c r="J314" s="13">
        <v>0</v>
      </c>
      <c r="K314" s="13">
        <f t="shared" si="31"/>
        <v>196</v>
      </c>
      <c r="L314" s="16">
        <f>K314/G314</f>
        <v>0.61059190031152644</v>
      </c>
      <c r="M314" s="14">
        <v>4.3099999999999996</v>
      </c>
      <c r="N314" s="13">
        <v>84</v>
      </c>
      <c r="O314" s="13">
        <v>0</v>
      </c>
      <c r="P314" s="13">
        <f t="shared" si="32"/>
        <v>84</v>
      </c>
      <c r="Q314" s="16">
        <v>0.46050000000000002</v>
      </c>
      <c r="R314" s="17">
        <f t="shared" si="33"/>
        <v>38.682000000000002</v>
      </c>
      <c r="S314" s="13">
        <v>0</v>
      </c>
      <c r="T314" s="13">
        <v>0</v>
      </c>
      <c r="U314" s="13">
        <v>0</v>
      </c>
      <c r="V314" s="17">
        <f t="shared" si="34"/>
        <v>0</v>
      </c>
      <c r="W314" s="13">
        <v>0</v>
      </c>
      <c r="X314" s="13">
        <v>0</v>
      </c>
      <c r="Y314" s="13">
        <v>0</v>
      </c>
      <c r="Z314" s="17">
        <v>68.084318300000007</v>
      </c>
      <c r="AA314" s="16">
        <f>(K314+R314+V314-W314-X314-Y314-Z314)/G314</f>
        <v>0.51899589314641748</v>
      </c>
      <c r="AB314" s="13">
        <f t="shared" si="37"/>
        <v>202</v>
      </c>
      <c r="AC314" s="13">
        <f>IF(((G314-K314-R314-V314+W314+X314+Y314+Z314)/Q314)&gt;0,ROUNDUP(((G314-K314-R314-V314+W314+X314+Y314+Z314)/Q314),0),0)</f>
        <v>336</v>
      </c>
      <c r="AD314" s="13">
        <f>IF(((1+G314-K314-R314-V314+W314+X314+Y314+Z314)/Q314)&gt;0,ROUNDUP(((1+G314-K314-R314-V314+W314+X314+Y314+Z314)/Q314),0),0)</f>
        <v>338</v>
      </c>
      <c r="AE314" s="16">
        <f>1/G314</f>
        <v>3.1152647975077881E-3</v>
      </c>
      <c r="AF314" s="16">
        <f>P314/(K314+P314)</f>
        <v>0.3</v>
      </c>
      <c r="AG314" s="13">
        <v>0</v>
      </c>
      <c r="AH314" s="13">
        <v>11</v>
      </c>
      <c r="AI314" s="13">
        <v>4</v>
      </c>
      <c r="AJ314" s="13">
        <v>52</v>
      </c>
      <c r="AK314" s="13">
        <v>10</v>
      </c>
      <c r="AL314" s="13">
        <f t="shared" si="35"/>
        <v>77</v>
      </c>
      <c r="AM314" s="13">
        <v>6</v>
      </c>
      <c r="AN314" s="13">
        <v>0</v>
      </c>
      <c r="AO314" s="13">
        <v>0</v>
      </c>
      <c r="AP314" s="13">
        <v>1</v>
      </c>
      <c r="AQ314" s="13">
        <f t="shared" si="36"/>
        <v>7</v>
      </c>
      <c r="AR314" s="13" t="s">
        <v>347</v>
      </c>
      <c r="AS314" s="13" t="s">
        <v>78</v>
      </c>
      <c r="AT314" s="13" t="s">
        <v>61</v>
      </c>
      <c r="AU314" s="13">
        <v>8</v>
      </c>
      <c r="AV314" s="13">
        <v>4.92</v>
      </c>
      <c r="AW314" s="13">
        <v>2.12</v>
      </c>
      <c r="AX314" s="13">
        <v>2.7</v>
      </c>
      <c r="AY314" s="16">
        <v>0.43390000000000001</v>
      </c>
      <c r="AZ314" s="16">
        <v>0.5897</v>
      </c>
      <c r="BA314" s="16">
        <v>0.74980000000000002</v>
      </c>
      <c r="BB314" s="13" t="s">
        <v>689</v>
      </c>
      <c r="BC314" s="13" t="s">
        <v>63</v>
      </c>
    </row>
    <row r="315" spans="1:55" x14ac:dyDescent="0.25">
      <c r="A315" s="13" t="s">
        <v>54</v>
      </c>
      <c r="B315" s="13" t="s">
        <v>127</v>
      </c>
      <c r="C315" s="14" t="s">
        <v>686</v>
      </c>
      <c r="D315" s="15">
        <v>11</v>
      </c>
      <c r="E315" s="15" t="s">
        <v>722</v>
      </c>
      <c r="F315" s="13" t="s">
        <v>723</v>
      </c>
      <c r="G315" s="13">
        <v>216</v>
      </c>
      <c r="H315" s="13">
        <v>160</v>
      </c>
      <c r="I315" s="13">
        <v>0</v>
      </c>
      <c r="J315" s="13">
        <v>0</v>
      </c>
      <c r="K315" s="13">
        <f t="shared" si="31"/>
        <v>160</v>
      </c>
      <c r="L315" s="16">
        <f>K315/G315</f>
        <v>0.7407407407407407</v>
      </c>
      <c r="M315" s="14">
        <v>3.15</v>
      </c>
      <c r="N315" s="13">
        <v>69</v>
      </c>
      <c r="O315" s="13">
        <v>0</v>
      </c>
      <c r="P315" s="13">
        <f t="shared" si="32"/>
        <v>69</v>
      </c>
      <c r="Q315" s="16">
        <v>0.54949999999999999</v>
      </c>
      <c r="R315" s="17">
        <f t="shared" si="33"/>
        <v>37.915500000000002</v>
      </c>
      <c r="S315" s="13">
        <v>6</v>
      </c>
      <c r="T315" s="13">
        <v>1</v>
      </c>
      <c r="U315" s="13">
        <v>0</v>
      </c>
      <c r="V315" s="17">
        <f t="shared" si="34"/>
        <v>3.8464999999999998</v>
      </c>
      <c r="W315" s="13">
        <v>1</v>
      </c>
      <c r="X315" s="13">
        <v>0</v>
      </c>
      <c r="Y315" s="13">
        <v>0</v>
      </c>
      <c r="Z315" s="17">
        <v>22.441474700000001</v>
      </c>
      <c r="AA315" s="16">
        <f>(K315+R315+V315-W315-X315-Y315-Z315)/G315</f>
        <v>0.82555798749999998</v>
      </c>
      <c r="AB315" s="13">
        <f t="shared" si="37"/>
        <v>0</v>
      </c>
      <c r="AC315" s="13">
        <f>IF(((G315-K315-R315-V315+W315+X315+Y315+Z315)/Q315)&gt;0,ROUNDUP(((G315-K315-R315-V315+W315+X315+Y315+Z315)/Q315),0),0)</f>
        <v>69</v>
      </c>
      <c r="AD315" s="13">
        <f>IF(((1+G315-K315-R315-V315+W315+X315+Y315+Z315)/Q315)&gt;0,ROUNDUP(((1+G315-K315-R315-V315+W315+X315+Y315+Z315)/Q315),0),0)</f>
        <v>71</v>
      </c>
      <c r="AE315" s="16">
        <f>1/G315</f>
        <v>4.6296296296296294E-3</v>
      </c>
      <c r="AF315" s="16">
        <f>P315/(K315+P315)</f>
        <v>0.30131004366812225</v>
      </c>
      <c r="AG315" s="13">
        <v>0</v>
      </c>
      <c r="AH315" s="13">
        <v>8</v>
      </c>
      <c r="AI315" s="13">
        <v>4</v>
      </c>
      <c r="AJ315" s="13">
        <v>14</v>
      </c>
      <c r="AK315" s="13">
        <v>23</v>
      </c>
      <c r="AL315" s="13">
        <f t="shared" si="35"/>
        <v>49</v>
      </c>
      <c r="AM315" s="13">
        <v>12</v>
      </c>
      <c r="AN315" s="13">
        <v>4</v>
      </c>
      <c r="AO315" s="13">
        <v>3</v>
      </c>
      <c r="AP315" s="13">
        <v>1</v>
      </c>
      <c r="AQ315" s="13">
        <f t="shared" si="36"/>
        <v>20</v>
      </c>
      <c r="AR315" s="13" t="s">
        <v>347</v>
      </c>
      <c r="AS315" s="13" t="s">
        <v>89</v>
      </c>
      <c r="AT315" s="13" t="s">
        <v>61</v>
      </c>
      <c r="AU315" s="13">
        <v>8</v>
      </c>
      <c r="AV315" s="13">
        <v>3.54</v>
      </c>
      <c r="AW315" s="13">
        <v>1.38</v>
      </c>
      <c r="AX315" s="13">
        <v>2.7</v>
      </c>
      <c r="AY315" s="16">
        <v>0.51839999999999997</v>
      </c>
      <c r="AZ315" s="16">
        <v>0.75609999999999999</v>
      </c>
      <c r="BA315" s="16">
        <v>0.74980000000000002</v>
      </c>
      <c r="BB315" s="13" t="s">
        <v>689</v>
      </c>
      <c r="BC315" s="13" t="s">
        <v>63</v>
      </c>
    </row>
    <row r="316" spans="1:55" x14ac:dyDescent="0.25">
      <c r="A316" s="13" t="s">
        <v>80</v>
      </c>
      <c r="B316" s="13" t="s">
        <v>107</v>
      </c>
      <c r="C316" s="14" t="s">
        <v>686</v>
      </c>
      <c r="D316" s="15">
        <v>12</v>
      </c>
      <c r="E316" s="15" t="s">
        <v>724</v>
      </c>
      <c r="F316" s="13" t="s">
        <v>725</v>
      </c>
      <c r="G316" s="13">
        <v>345</v>
      </c>
      <c r="H316" s="13">
        <v>277</v>
      </c>
      <c r="I316" s="13">
        <v>0</v>
      </c>
      <c r="J316" s="13">
        <v>4</v>
      </c>
      <c r="K316" s="13">
        <f t="shared" si="31"/>
        <v>273</v>
      </c>
      <c r="L316" s="16">
        <f>K316/G316</f>
        <v>0.79130434782608694</v>
      </c>
      <c r="M316" s="14">
        <v>2.31</v>
      </c>
      <c r="N316" s="13">
        <v>61</v>
      </c>
      <c r="O316" s="13">
        <v>0</v>
      </c>
      <c r="P316" s="13">
        <f t="shared" si="32"/>
        <v>61</v>
      </c>
      <c r="Q316" s="16">
        <v>0.75629999999999997</v>
      </c>
      <c r="R316" s="17">
        <f t="shared" si="33"/>
        <v>46.134299999999996</v>
      </c>
      <c r="S316" s="13">
        <v>5</v>
      </c>
      <c r="T316" s="13">
        <v>0</v>
      </c>
      <c r="U316" s="13">
        <v>3</v>
      </c>
      <c r="V316" s="17">
        <f t="shared" si="34"/>
        <v>6.7814999999999994</v>
      </c>
      <c r="W316" s="13">
        <v>16</v>
      </c>
      <c r="X316" s="13">
        <v>0</v>
      </c>
      <c r="Y316" s="13">
        <v>0</v>
      </c>
      <c r="Z316" s="17">
        <v>34.840030800000001</v>
      </c>
      <c r="AA316" s="16">
        <f>(K316+R316+V316-W316-X316-Y316-Z316)/G316</f>
        <v>0.79732107014492748</v>
      </c>
      <c r="AB316" s="13">
        <f t="shared" si="37"/>
        <v>5</v>
      </c>
      <c r="AC316" s="13">
        <f>IF(((G316-K316-R316-V316+W316+X316+Y316+Z316)/Q316)&gt;0,ROUNDUP(((G316-K316-R316-V316+W316+X316+Y316+Z316)/Q316),0),0)</f>
        <v>93</v>
      </c>
      <c r="AD316" s="13">
        <f>IF(((1+G316-K316-R316-V316+W316+X316+Y316+Z316)/Q316)&gt;0,ROUNDUP(((1+G316-K316-R316-V316+W316+X316+Y316+Z316)/Q316),0),0)</f>
        <v>94</v>
      </c>
      <c r="AE316" s="16">
        <f>1/G316</f>
        <v>2.8985507246376812E-3</v>
      </c>
      <c r="AF316" s="16">
        <f>P316/(K316+P316)</f>
        <v>0.18263473053892215</v>
      </c>
      <c r="AG316" s="13">
        <v>0</v>
      </c>
      <c r="AH316" s="13">
        <v>19</v>
      </c>
      <c r="AI316" s="13">
        <v>6</v>
      </c>
      <c r="AJ316" s="13">
        <v>19</v>
      </c>
      <c r="AK316" s="13">
        <v>4</v>
      </c>
      <c r="AL316" s="13">
        <f t="shared" si="35"/>
        <v>48</v>
      </c>
      <c r="AM316" s="13">
        <v>5</v>
      </c>
      <c r="AN316" s="13">
        <v>0</v>
      </c>
      <c r="AO316" s="13">
        <v>5</v>
      </c>
      <c r="AP316" s="13">
        <v>3</v>
      </c>
      <c r="AQ316" s="13">
        <f t="shared" si="36"/>
        <v>13</v>
      </c>
      <c r="AR316" s="13" t="s">
        <v>347</v>
      </c>
      <c r="AS316" s="13" t="s">
        <v>110</v>
      </c>
      <c r="AT316" s="13" t="s">
        <v>61</v>
      </c>
      <c r="AU316" s="13">
        <v>8</v>
      </c>
      <c r="AV316" s="13">
        <v>2.65</v>
      </c>
      <c r="AW316" s="13">
        <v>1.54</v>
      </c>
      <c r="AX316" s="13">
        <v>2.7</v>
      </c>
      <c r="AY316" s="16">
        <v>0.77159999999999995</v>
      </c>
      <c r="AZ316" s="16">
        <v>0.72370000000000001</v>
      </c>
      <c r="BA316" s="16">
        <v>0.74980000000000002</v>
      </c>
      <c r="BB316" s="13" t="s">
        <v>689</v>
      </c>
      <c r="BC316" s="13" t="s">
        <v>63</v>
      </c>
    </row>
    <row r="317" spans="1:55" x14ac:dyDescent="0.25">
      <c r="A317" s="13" t="s">
        <v>54</v>
      </c>
      <c r="B317" s="13" t="s">
        <v>154</v>
      </c>
      <c r="C317" s="14" t="s">
        <v>686</v>
      </c>
      <c r="D317" s="15">
        <v>10</v>
      </c>
      <c r="E317" s="15" t="s">
        <v>726</v>
      </c>
      <c r="F317" s="13" t="s">
        <v>727</v>
      </c>
      <c r="G317" s="13">
        <v>166</v>
      </c>
      <c r="H317" s="13">
        <v>138</v>
      </c>
      <c r="I317" s="13">
        <v>2</v>
      </c>
      <c r="J317" s="13">
        <v>2</v>
      </c>
      <c r="K317" s="13">
        <f t="shared" si="31"/>
        <v>134</v>
      </c>
      <c r="L317" s="16">
        <f>K317/G317</f>
        <v>0.80722891566265065</v>
      </c>
      <c r="M317" s="14">
        <v>2.3199999999999998</v>
      </c>
      <c r="N317" s="13">
        <v>48</v>
      </c>
      <c r="O317" s="13">
        <v>0</v>
      </c>
      <c r="P317" s="13">
        <f t="shared" si="32"/>
        <v>48</v>
      </c>
      <c r="Q317" s="16">
        <v>0.71750000000000003</v>
      </c>
      <c r="R317" s="17">
        <f t="shared" si="33"/>
        <v>34.44</v>
      </c>
      <c r="S317" s="13">
        <v>3</v>
      </c>
      <c r="T317" s="13">
        <v>0</v>
      </c>
      <c r="U317" s="13">
        <v>2</v>
      </c>
      <c r="V317" s="17">
        <f t="shared" si="34"/>
        <v>4.1524999999999999</v>
      </c>
      <c r="W317" s="13">
        <v>0</v>
      </c>
      <c r="X317" s="13">
        <v>0</v>
      </c>
      <c r="Y317" s="13">
        <v>0</v>
      </c>
      <c r="Z317" s="17">
        <v>15.0836659</v>
      </c>
      <c r="AA317" s="16">
        <f>(K317+R317+V317-W317-X317-Y317-Z317)/G317</f>
        <v>0.94884839819277111</v>
      </c>
      <c r="AB317" s="13">
        <f t="shared" si="37"/>
        <v>0</v>
      </c>
      <c r="AC317" s="13">
        <f>IF(((G317-K317-R317-V317+W317+X317+Y317+Z317)/Q317)&gt;0,ROUNDUP(((G317-K317-R317-V317+W317+X317+Y317+Z317)/Q317),0),0)</f>
        <v>12</v>
      </c>
      <c r="AD317" s="13">
        <f>IF(((1+G317-K317-R317-V317+W317+X317+Y317+Z317)/Q317)&gt;0,ROUNDUP(((1+G317-K317-R317-V317+W317+X317+Y317+Z317)/Q317),0),0)</f>
        <v>14</v>
      </c>
      <c r="AE317" s="16">
        <f>1/G317</f>
        <v>6.024096385542169E-3</v>
      </c>
      <c r="AF317" s="16">
        <f>P317/(K317+P317)</f>
        <v>0.26373626373626374</v>
      </c>
      <c r="AG317" s="13">
        <v>0</v>
      </c>
      <c r="AH317" s="13">
        <v>11</v>
      </c>
      <c r="AI317" s="13">
        <v>15</v>
      </c>
      <c r="AJ317" s="13">
        <v>13</v>
      </c>
      <c r="AK317" s="13">
        <v>4</v>
      </c>
      <c r="AL317" s="13">
        <f t="shared" si="35"/>
        <v>43</v>
      </c>
      <c r="AM317" s="13">
        <v>1</v>
      </c>
      <c r="AN317" s="13">
        <v>1</v>
      </c>
      <c r="AO317" s="13">
        <v>3</v>
      </c>
      <c r="AP317" s="13">
        <v>0</v>
      </c>
      <c r="AQ317" s="13">
        <f t="shared" si="36"/>
        <v>5</v>
      </c>
      <c r="AR317" s="13" t="s">
        <v>347</v>
      </c>
      <c r="AS317" s="13" t="s">
        <v>60</v>
      </c>
      <c r="AT317" s="13" t="s">
        <v>61</v>
      </c>
      <c r="AU317" s="13">
        <v>8</v>
      </c>
      <c r="AV317" s="13">
        <v>2.83</v>
      </c>
      <c r="AW317" s="13">
        <v>1.0900000000000001</v>
      </c>
      <c r="AX317" s="13">
        <v>2.7</v>
      </c>
      <c r="AY317" s="16">
        <v>0.71430000000000005</v>
      </c>
      <c r="AZ317" s="16">
        <v>0.72550000000000003</v>
      </c>
      <c r="BA317" s="16">
        <v>0.74980000000000002</v>
      </c>
      <c r="BB317" s="13" t="s">
        <v>689</v>
      </c>
      <c r="BC317" s="13" t="s">
        <v>63</v>
      </c>
    </row>
    <row r="318" spans="1:55" x14ac:dyDescent="0.25">
      <c r="A318" s="13" t="s">
        <v>64</v>
      </c>
      <c r="B318" s="13" t="s">
        <v>302</v>
      </c>
      <c r="C318" s="14" t="s">
        <v>344</v>
      </c>
      <c r="D318" s="15">
        <v>9</v>
      </c>
      <c r="E318" s="15" t="s">
        <v>728</v>
      </c>
      <c r="F318" s="13" t="s">
        <v>729</v>
      </c>
      <c r="G318" s="13">
        <v>65</v>
      </c>
      <c r="H318" s="13">
        <v>38</v>
      </c>
      <c r="I318" s="13">
        <v>0</v>
      </c>
      <c r="J318" s="13">
        <v>0</v>
      </c>
      <c r="K318" s="13">
        <f t="shared" si="31"/>
        <v>38</v>
      </c>
      <c r="L318" s="16">
        <f>K318/G318</f>
        <v>0.58461538461538465</v>
      </c>
      <c r="M318" s="14">
        <v>3.15</v>
      </c>
      <c r="N318" s="13">
        <v>18</v>
      </c>
      <c r="O318" s="13">
        <v>0</v>
      </c>
      <c r="P318" s="13">
        <f t="shared" si="32"/>
        <v>18</v>
      </c>
      <c r="Q318" s="16">
        <v>0.55420000000000003</v>
      </c>
      <c r="R318" s="17">
        <f t="shared" si="33"/>
        <v>9.9756</v>
      </c>
      <c r="S318" s="13">
        <v>1</v>
      </c>
      <c r="T318" s="13">
        <v>0</v>
      </c>
      <c r="U318" s="13">
        <v>0</v>
      </c>
      <c r="V318" s="17">
        <f t="shared" si="34"/>
        <v>0.55420000000000003</v>
      </c>
      <c r="W318" s="13">
        <v>1</v>
      </c>
      <c r="X318" s="13">
        <v>0</v>
      </c>
      <c r="Y318" s="13">
        <v>0</v>
      </c>
      <c r="Z318" s="17">
        <v>10.012749599999999</v>
      </c>
      <c r="AA318" s="16">
        <f>(K318+R318+V318-W318-X318-Y318-Z318)/G318</f>
        <v>0.57718539076923081</v>
      </c>
      <c r="AB318" s="13">
        <f t="shared" si="37"/>
        <v>28</v>
      </c>
      <c r="AC318" s="13">
        <f>IF(((G318-K318-R318-V318+W318+X318+Y318+Z318)/Q318)&gt;0,ROUNDUP(((G318-K318-R318-V318+W318+X318+Y318+Z318)/Q318),0),0)</f>
        <v>50</v>
      </c>
      <c r="AD318" s="13">
        <f>IF(((1+G318-K318-R318-V318+W318+X318+Y318+Z318)/Q318)&gt;0,ROUNDUP(((1+G318-K318-R318-V318+W318+X318+Y318+Z318)/Q318),0),0)</f>
        <v>52</v>
      </c>
      <c r="AE318" s="16">
        <f>1/G318</f>
        <v>1.5384615384615385E-2</v>
      </c>
      <c r="AF318" s="16">
        <f>P318/(K318+P318)</f>
        <v>0.32142857142857145</v>
      </c>
      <c r="AG318" s="13">
        <v>0</v>
      </c>
      <c r="AH318" s="13">
        <v>1</v>
      </c>
      <c r="AI318" s="13">
        <v>5</v>
      </c>
      <c r="AJ318" s="13">
        <v>8</v>
      </c>
      <c r="AK318" s="13">
        <v>2</v>
      </c>
      <c r="AL318" s="13">
        <f t="shared" si="35"/>
        <v>16</v>
      </c>
      <c r="AM318" s="13">
        <v>1</v>
      </c>
      <c r="AN318" s="13">
        <v>0</v>
      </c>
      <c r="AO318" s="13">
        <v>1</v>
      </c>
      <c r="AP318" s="13">
        <v>0</v>
      </c>
      <c r="AQ318" s="13">
        <f t="shared" si="36"/>
        <v>2</v>
      </c>
      <c r="AR318" s="13" t="s">
        <v>347</v>
      </c>
      <c r="AS318" s="13" t="s">
        <v>68</v>
      </c>
      <c r="AT318" s="13" t="s">
        <v>61</v>
      </c>
      <c r="AU318" s="13">
        <v>6</v>
      </c>
      <c r="AV318" s="13">
        <v>3.57</v>
      </c>
      <c r="AW318" s="13">
        <v>1.1399999999999999</v>
      </c>
      <c r="AX318" s="13">
        <v>2.2599999999999998</v>
      </c>
      <c r="AY318" s="16">
        <v>0.53520000000000001</v>
      </c>
      <c r="AZ318" s="16">
        <v>0.66669999999999996</v>
      </c>
      <c r="BA318" s="16">
        <v>0.7</v>
      </c>
      <c r="BB318" s="13" t="s">
        <v>348</v>
      </c>
      <c r="BC318" s="13" t="s">
        <v>63</v>
      </c>
    </row>
    <row r="319" spans="1:55" x14ac:dyDescent="0.25">
      <c r="A319" s="13" t="s">
        <v>64</v>
      </c>
      <c r="B319" s="13" t="s">
        <v>65</v>
      </c>
      <c r="C319" s="14" t="s">
        <v>686</v>
      </c>
      <c r="D319" s="15">
        <v>12</v>
      </c>
      <c r="E319" s="15" t="s">
        <v>730</v>
      </c>
      <c r="F319" s="13" t="s">
        <v>731</v>
      </c>
      <c r="G319" s="13">
        <v>343</v>
      </c>
      <c r="H319" s="13">
        <v>291</v>
      </c>
      <c r="I319" s="13">
        <v>3</v>
      </c>
      <c r="J319" s="13">
        <v>3</v>
      </c>
      <c r="K319" s="13">
        <f t="shared" si="31"/>
        <v>285</v>
      </c>
      <c r="L319" s="16">
        <f>K319/G319</f>
        <v>0.83090379008746351</v>
      </c>
      <c r="M319" s="14">
        <v>3.02</v>
      </c>
      <c r="N319" s="13">
        <v>104</v>
      </c>
      <c r="O319" s="13">
        <v>2</v>
      </c>
      <c r="P319" s="13">
        <f t="shared" si="32"/>
        <v>102</v>
      </c>
      <c r="Q319" s="16">
        <v>0.84619999999999995</v>
      </c>
      <c r="R319" s="17">
        <f t="shared" si="33"/>
        <v>86.312399999999997</v>
      </c>
      <c r="S319" s="13">
        <v>0</v>
      </c>
      <c r="T319" s="13">
        <v>0</v>
      </c>
      <c r="U319" s="13">
        <v>3</v>
      </c>
      <c r="V319" s="17">
        <f t="shared" si="34"/>
        <v>3</v>
      </c>
      <c r="W319" s="13">
        <v>1</v>
      </c>
      <c r="X319" s="13">
        <v>0</v>
      </c>
      <c r="Y319" s="13">
        <v>0</v>
      </c>
      <c r="Z319" s="17">
        <v>43.177770199999998</v>
      </c>
      <c r="AA319" s="16">
        <f>(K319+R319+V319-W319-X319-Y319-Z319)/G319</f>
        <v>0.9624916320699709</v>
      </c>
      <c r="AB319" s="13">
        <f t="shared" si="37"/>
        <v>0</v>
      </c>
      <c r="AC319" s="13">
        <f>IF(((G319-K319-R319-V319+W319+X319+Y319+Z319)/Q319)&gt;0,ROUNDUP(((G319-K319-R319-V319+W319+X319+Y319+Z319)/Q319),0),0)</f>
        <v>16</v>
      </c>
      <c r="AD319" s="13">
        <f>IF(((1+G319-K319-R319-V319+W319+X319+Y319+Z319)/Q319)&gt;0,ROUNDUP(((1+G319-K319-R319-V319+W319+X319+Y319+Z319)/Q319),0),0)</f>
        <v>17</v>
      </c>
      <c r="AE319" s="16">
        <f>1/G319</f>
        <v>2.9154518950437317E-3</v>
      </c>
      <c r="AF319" s="16">
        <f>P319/(K319+P319)</f>
        <v>0.26356589147286824</v>
      </c>
      <c r="AG319" s="13">
        <v>0</v>
      </c>
      <c r="AH319" s="13">
        <v>35</v>
      </c>
      <c r="AI319" s="13">
        <v>16</v>
      </c>
      <c r="AJ319" s="13">
        <v>22</v>
      </c>
      <c r="AK319" s="13">
        <v>14</v>
      </c>
      <c r="AL319" s="13">
        <f t="shared" si="35"/>
        <v>87</v>
      </c>
      <c r="AM319" s="13">
        <v>7</v>
      </c>
      <c r="AN319" s="13">
        <v>1</v>
      </c>
      <c r="AO319" s="13">
        <v>5</v>
      </c>
      <c r="AP319" s="13">
        <v>4</v>
      </c>
      <c r="AQ319" s="13">
        <f t="shared" si="36"/>
        <v>17</v>
      </c>
      <c r="AR319" s="13" t="s">
        <v>347</v>
      </c>
      <c r="AS319" s="13" t="s">
        <v>68</v>
      </c>
      <c r="AT319" s="13" t="s">
        <v>61</v>
      </c>
      <c r="AU319" s="13">
        <v>8</v>
      </c>
      <c r="AV319" s="13">
        <v>3.35</v>
      </c>
      <c r="AW319" s="13">
        <v>2.5299999999999998</v>
      </c>
      <c r="AX319" s="13">
        <v>2.7</v>
      </c>
      <c r="AY319" s="16">
        <v>0.875</v>
      </c>
      <c r="AZ319" s="16">
        <v>0.80649999999999999</v>
      </c>
      <c r="BA319" s="16">
        <v>0.74980000000000002</v>
      </c>
      <c r="BB319" s="13" t="s">
        <v>689</v>
      </c>
      <c r="BC319" s="13" t="s">
        <v>63</v>
      </c>
    </row>
    <row r="320" spans="1:55" x14ac:dyDescent="0.25">
      <c r="A320" s="13" t="s">
        <v>54</v>
      </c>
      <c r="B320" s="13" t="s">
        <v>343</v>
      </c>
      <c r="C320" s="14" t="s">
        <v>344</v>
      </c>
      <c r="D320" s="15">
        <v>8</v>
      </c>
      <c r="E320" s="15" t="s">
        <v>732</v>
      </c>
      <c r="F320" s="13" t="s">
        <v>733</v>
      </c>
      <c r="G320" s="13">
        <v>18</v>
      </c>
      <c r="H320" s="13">
        <v>10</v>
      </c>
      <c r="I320" s="13">
        <v>0</v>
      </c>
      <c r="J320" s="13">
        <v>0</v>
      </c>
      <c r="K320" s="13">
        <f t="shared" si="31"/>
        <v>10</v>
      </c>
      <c r="L320" s="16">
        <f>K320/G320</f>
        <v>0.55555555555555558</v>
      </c>
      <c r="M320" s="14">
        <v>0.84</v>
      </c>
      <c r="N320" s="13">
        <v>7</v>
      </c>
      <c r="O320" s="13">
        <v>0</v>
      </c>
      <c r="P320" s="13">
        <f t="shared" si="32"/>
        <v>7</v>
      </c>
      <c r="Q320" s="16">
        <v>0.86360000000000003</v>
      </c>
      <c r="R320" s="17">
        <f t="shared" si="33"/>
        <v>6.0452000000000004</v>
      </c>
      <c r="S320" s="13">
        <v>2</v>
      </c>
      <c r="T320" s="13">
        <v>0</v>
      </c>
      <c r="U320" s="13">
        <v>0</v>
      </c>
      <c r="V320" s="17">
        <f t="shared" si="34"/>
        <v>1.7272000000000001</v>
      </c>
      <c r="W320" s="13">
        <v>0</v>
      </c>
      <c r="X320" s="13">
        <v>0</v>
      </c>
      <c r="Y320" s="13">
        <v>0</v>
      </c>
      <c r="Z320" s="17">
        <v>0.6114406</v>
      </c>
      <c r="AA320" s="16">
        <f>(K320+R320+V320-W320-X320-Y320-Z320)/G320</f>
        <v>0.95338663333333329</v>
      </c>
      <c r="AB320" s="13">
        <f t="shared" si="37"/>
        <v>0</v>
      </c>
      <c r="AC320" s="13">
        <f>IF(((G320-K320-R320-V320+W320+X320+Y320+Z320)/Q320)&gt;0,ROUNDUP(((G320-K320-R320-V320+W320+X320+Y320+Z320)/Q320),0),0)</f>
        <v>1</v>
      </c>
      <c r="AD320" s="13">
        <f>IF(((1+G320-K320-R320-V320+W320+X320+Y320+Z320)/Q320)&gt;0,ROUNDUP(((1+G320-K320-R320-V320+W320+X320+Y320+Z320)/Q320),0),0)</f>
        <v>3</v>
      </c>
      <c r="AE320" s="16">
        <f>1/G320</f>
        <v>5.5555555555555552E-2</v>
      </c>
      <c r="AF320" s="16">
        <f>P320/(K320+P320)</f>
        <v>0.41176470588235292</v>
      </c>
      <c r="AG320" s="13">
        <v>0</v>
      </c>
      <c r="AH320" s="13">
        <v>3</v>
      </c>
      <c r="AI320" s="13">
        <v>1</v>
      </c>
      <c r="AJ320" s="13">
        <v>2</v>
      </c>
      <c r="AK320" s="13">
        <v>0</v>
      </c>
      <c r="AL320" s="13">
        <f t="shared" si="35"/>
        <v>6</v>
      </c>
      <c r="AM320" s="13">
        <v>1</v>
      </c>
      <c r="AN320" s="13">
        <v>0</v>
      </c>
      <c r="AO320" s="13">
        <v>0</v>
      </c>
      <c r="AP320" s="13">
        <v>0</v>
      </c>
      <c r="AQ320" s="13">
        <f t="shared" si="36"/>
        <v>1</v>
      </c>
      <c r="AR320" s="13" t="s">
        <v>347</v>
      </c>
      <c r="AS320" s="13" t="s">
        <v>89</v>
      </c>
      <c r="AT320" s="13" t="s">
        <v>61</v>
      </c>
      <c r="AU320" s="13">
        <v>6</v>
      </c>
      <c r="AV320" s="13">
        <v>1.21</v>
      </c>
      <c r="AW320" s="13">
        <v>0.56999999999999995</v>
      </c>
      <c r="AX320" s="13">
        <v>2.2599999999999998</v>
      </c>
      <c r="AY320" s="16">
        <v>0.76190000000000002</v>
      </c>
      <c r="AZ320" s="16">
        <v>0.95650000000000002</v>
      </c>
      <c r="BA320" s="16">
        <v>0.7</v>
      </c>
      <c r="BB320" s="13" t="s">
        <v>348</v>
      </c>
      <c r="BC320" s="13" t="s">
        <v>63</v>
      </c>
    </row>
  </sheetData>
  <autoFilter ref="A7:AZ7" xr:uid="{00000000-0009-0000-0000-000001000000}"/>
  <mergeCells count="1">
    <mergeCell ref="A6:E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2025-05-07 CRWG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Scarborough, Aubrey (FAA)</cp:lastModifiedBy>
  <dcterms:created xsi:type="dcterms:W3CDTF">2025-05-07T12:23:15Z</dcterms:created>
  <dcterms:modified xsi:type="dcterms:W3CDTF">2025-05-14T17:57:07Z</dcterms:modified>
</cp:coreProperties>
</file>